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!Silvo 2023\JN SJN, MOL 2023\JPE SIR 28-23 SD VO+PO 5 sklopov\"/>
    </mc:Choice>
  </mc:AlternateContent>
  <bookViews>
    <workbookView xWindow="-15" yWindow="-15" windowWidth="14400" windowHeight="14805" tabRatio="956"/>
  </bookViews>
  <sheets>
    <sheet name="Skupna rek." sheetId="67" r:id="rId1"/>
    <sheet name="Rekapitulacija_VO_SD_Vilharjeva" sheetId="162" r:id="rId2"/>
    <sheet name="Vrocevod_T-2706_SD" sheetId="163" r:id="rId3"/>
    <sheet name="Vrocevod_T-2706_SD " sheetId="164" r:id="rId4"/>
    <sheet name="Vrocevod_P-2614_SD" sheetId="165" r:id="rId5"/>
    <sheet name="Rekapitulacija_hribSD" sheetId="157" r:id="rId6"/>
    <sheet name="N-10201_SD" sheetId="158" r:id="rId7"/>
    <sheet name="SP 10256_SD" sheetId="160" r:id="rId8"/>
    <sheet name="SP 10255_SD" sheetId="161" r:id="rId9"/>
    <sheet name="PP_SON_PE32_SD_hrib" sheetId="159" r:id="rId10"/>
    <sheet name="Rekapitulacija_SD_Gabrje" sheetId="136" r:id="rId11"/>
    <sheet name="S-3140_SD" sheetId="137" r:id="rId12"/>
    <sheet name="S-3149_SD" sheetId="138" r:id="rId13"/>
    <sheet name="S-3100 SD " sheetId="139" r:id="rId14"/>
    <sheet name="S-3130 SD" sheetId="140" r:id="rId15"/>
    <sheet name="SP-3167_SD" sheetId="142" r:id="rId16"/>
    <sheet name="PP_SON_PE32_SD" sheetId="141" r:id="rId17"/>
    <sheet name="Rekapitulacija_Mestni logSD" sheetId="143" r:id="rId18"/>
    <sheet name="N17220_SD" sheetId="144" r:id="rId19"/>
    <sheet name="S1000_SD" sheetId="145" r:id="rId20"/>
    <sheet name="PP_SON_PE32_Mestni log" sheetId="146" r:id="rId21"/>
    <sheet name="S.3_20.1_Rekapitulacija_SDTacen" sheetId="147" r:id="rId22"/>
    <sheet name="S.3_20.1_N-36314_SD" sheetId="148" r:id="rId23"/>
    <sheet name="S.3_20.1_N-36316_SD" sheetId="149" r:id="rId24"/>
    <sheet name="S.3_20.1_P-36317_SD" sheetId="150" r:id="rId25"/>
    <sheet name="S.3_20.1_N-36318_SD" sheetId="151" r:id="rId26"/>
    <sheet name="S.3_20.1_S-1881_SD" sheetId="152" r:id="rId27"/>
    <sheet name="S.3_20.1_S-1882_SD" sheetId="153" r:id="rId28"/>
    <sheet name="S.3_20.1_S-1890_SD" sheetId="154" r:id="rId29"/>
    <sheet name="S.3_20.1_PP_SD" sheetId="155" r:id="rId30"/>
  </sheets>
  <definedNames>
    <definedName name="_xlnm._FilterDatabase" localSheetId="4" hidden="1">'Vrocevod_P-2614_SD'!$A$6:$F$6</definedName>
    <definedName name="_xlnm._FilterDatabase" localSheetId="2" hidden="1">'Vrocevod_T-2706_SD'!$A$6:$F$6</definedName>
    <definedName name="_xlnm._FilterDatabase" localSheetId="3" hidden="1">'Vrocevod_T-2706_SD '!$A$6:$F$6</definedName>
    <definedName name="investicija" localSheetId="6">#REF!</definedName>
    <definedName name="investicija" localSheetId="18">#REF!</definedName>
    <definedName name="investicija" localSheetId="20">#REF!</definedName>
    <definedName name="investicija" localSheetId="16">#REF!</definedName>
    <definedName name="investicija" localSheetId="9">#REF!</definedName>
    <definedName name="investicija" localSheetId="5">Rekapitulacija_hribSD!#REF!</definedName>
    <definedName name="investicija" localSheetId="17">'Rekapitulacija_Mestni logSD'!#REF!</definedName>
    <definedName name="investicija" localSheetId="10">Rekapitulacija_SD_Gabrje!#REF!</definedName>
    <definedName name="investicija" localSheetId="1">Rekapitulacija_VO_SD_Vilharjeva!#REF!</definedName>
    <definedName name="investicija" localSheetId="22">#REF!</definedName>
    <definedName name="investicija" localSheetId="23">#REF!</definedName>
    <definedName name="investicija" localSheetId="25">#REF!</definedName>
    <definedName name="investicija" localSheetId="24">#REF!</definedName>
    <definedName name="investicija" localSheetId="29">#REF!</definedName>
    <definedName name="investicija" localSheetId="21">'S.3_20.1_Rekapitulacija_SDTacen'!#REF!</definedName>
    <definedName name="investicija" localSheetId="26">#REF!</definedName>
    <definedName name="investicija" localSheetId="27">#REF!</definedName>
    <definedName name="investicija" localSheetId="28">#REF!</definedName>
    <definedName name="investicija" localSheetId="19">#REF!</definedName>
    <definedName name="investicija" localSheetId="13">#REF!</definedName>
    <definedName name="investicija" localSheetId="14">#REF!</definedName>
    <definedName name="investicija" localSheetId="11">#REF!</definedName>
    <definedName name="investicija" localSheetId="12">#REF!</definedName>
    <definedName name="investicija" localSheetId="8">#REF!</definedName>
    <definedName name="investicija" localSheetId="7">#REF!</definedName>
    <definedName name="investicija" localSheetId="15">#REF!</definedName>
    <definedName name="investicija" localSheetId="4">#REF!</definedName>
    <definedName name="investicija" localSheetId="3">#REF!</definedName>
    <definedName name="investicija">#REF!</definedName>
    <definedName name="_xlnm.Print_Area" localSheetId="16">PP_SON_PE32_SD!$A$1:$F$57</definedName>
    <definedName name="_xlnm.Print_Area" localSheetId="9">PP_SON_PE32_SD_hrib!$A$1:$F$45</definedName>
    <definedName name="_xlnm.Print_Area" localSheetId="5">Rekapitulacija_hribSD!$A$1:$G$40</definedName>
    <definedName name="_xlnm.Print_Area" localSheetId="17">'Rekapitulacija_Mestni logSD'!$A$1:$G$31</definedName>
    <definedName name="_xlnm.Print_Area" localSheetId="10">Rekapitulacija_SD_Gabrje!$A$1:$G$50</definedName>
    <definedName name="_xlnm.Print_Area" localSheetId="1">Rekapitulacija_VO_SD_Vilharjeva!$A$1:$G$30</definedName>
    <definedName name="_xlnm.Print_Area" localSheetId="24">'S.3_20.1_P-36317_SD'!$A$1:$F$57</definedName>
    <definedName name="_xlnm.Print_Area" localSheetId="29">'S.3_20.1_PP_SD'!$A$1:$F$110</definedName>
    <definedName name="_xlnm.Print_Area" localSheetId="21">'S.3_20.1_Rekapitulacija_SDTacen'!$A$1:$G$31</definedName>
    <definedName name="_xlnm.Print_Area" localSheetId="4">'Vrocevod_P-2614_SD'!$A$1:$F$72</definedName>
    <definedName name="_xlnm.Print_Area" localSheetId="3">'Vrocevod_T-2706_SD '!$A$1:$F$139</definedName>
    <definedName name="Rekapitulacija">#REF!</definedName>
    <definedName name="_xlnm.Print_Titles" localSheetId="6">'N-10201_SD'!$5:$5</definedName>
    <definedName name="_xlnm.Print_Titles" localSheetId="18">N17220_SD!$5:$5</definedName>
    <definedName name="_xlnm.Print_Titles" localSheetId="16">PP_SON_PE32_SD!$5:$5</definedName>
    <definedName name="_xlnm.Print_Titles" localSheetId="9">PP_SON_PE32_SD_hrib!$5:$5</definedName>
    <definedName name="_xlnm.Print_Titles" localSheetId="23">'S.3_20.1_N-36316_SD'!$5:$5</definedName>
    <definedName name="_xlnm.Print_Titles" localSheetId="25">'S.3_20.1_N-36318_SD'!#REF!</definedName>
    <definedName name="_xlnm.Print_Titles" localSheetId="24">'S.3_20.1_P-36317_SD'!$5:$5</definedName>
    <definedName name="_xlnm.Print_Titles" localSheetId="29">'S.3_20.1_PP_SD'!$5:$5</definedName>
    <definedName name="_xlnm.Print_Titles" localSheetId="26">'S.3_20.1_S-1881_SD'!$5:$5</definedName>
    <definedName name="_xlnm.Print_Titles" localSheetId="27">'S.3_20.1_S-1882_SD'!$5:$5</definedName>
    <definedName name="_xlnm.Print_Titles" localSheetId="28">'S.3_20.1_S-1890_SD'!$5:$5</definedName>
    <definedName name="_xlnm.Print_Titles" localSheetId="19">S1000_SD!$5:$5</definedName>
    <definedName name="_xlnm.Print_Titles" localSheetId="13">'S-3100 SD '!#REF!</definedName>
    <definedName name="_xlnm.Print_Titles" localSheetId="14">'S-3130 SD'!#REF!</definedName>
    <definedName name="_xlnm.Print_Titles" localSheetId="11">'S-3140_SD'!$5:$5</definedName>
    <definedName name="_xlnm.Print_Titles" localSheetId="12">'S-3149_SD'!$5:$5</definedName>
    <definedName name="_xlnm.Print_Titles" localSheetId="8">'SP 10255_SD'!#REF!</definedName>
    <definedName name="_xlnm.Print_Titles" localSheetId="7">'SP 10256_SD'!#REF!</definedName>
    <definedName name="_xlnm.Print_Titles" localSheetId="15">'SP-3167_SD'!#REF!</definedName>
    <definedName name="_xlnm.Print_Titles" localSheetId="4">'Vrocevod_P-2614_SD'!$5:$5</definedName>
    <definedName name="_xlnm.Print_Titles" localSheetId="2">'Vrocevod_T-2706_SD'!$5:$5</definedName>
    <definedName name="_xlnm.Print_Titles" localSheetId="3">'Vrocevod_T-2706_SD '!$5:$5</definedName>
  </definedNames>
  <calcPr calcId="162913"/>
</workbook>
</file>

<file path=xl/calcChain.xml><?xml version="1.0" encoding="utf-8"?>
<calcChain xmlns="http://schemas.openxmlformats.org/spreadsheetml/2006/main">
  <c r="A43" i="165" l="1"/>
  <c r="A33" i="165"/>
  <c r="A27" i="138"/>
  <c r="A70" i="154"/>
  <c r="F18" i="165" l="1"/>
  <c r="F8" i="155" l="1"/>
  <c r="F7" i="155"/>
  <c r="F7" i="146"/>
  <c r="F9" i="146" s="1"/>
  <c r="F10" i="155" l="1"/>
  <c r="A7" i="165" l="1"/>
  <c r="F10" i="165"/>
  <c r="F24" i="165"/>
  <c r="F30" i="165"/>
  <c r="F35" i="165"/>
  <c r="F40" i="165"/>
  <c r="F45" i="165"/>
  <c r="F50" i="165"/>
  <c r="F55" i="165"/>
  <c r="F60" i="165"/>
  <c r="F65" i="165"/>
  <c r="A7" i="164"/>
  <c r="F9" i="164"/>
  <c r="F10" i="164"/>
  <c r="A13" i="164"/>
  <c r="F15" i="164"/>
  <c r="F16" i="164"/>
  <c r="A19" i="164"/>
  <c r="F21" i="164"/>
  <c r="A24" i="164"/>
  <c r="F26" i="164"/>
  <c r="F31" i="164"/>
  <c r="F37" i="164"/>
  <c r="F38" i="164"/>
  <c r="F44" i="164"/>
  <c r="F50" i="164"/>
  <c r="F56" i="164"/>
  <c r="F63" i="164"/>
  <c r="F69" i="164"/>
  <c r="F75" i="164"/>
  <c r="F81" i="164"/>
  <c r="F86" i="164"/>
  <c r="F91" i="164"/>
  <c r="F96" i="164"/>
  <c r="F97" i="164"/>
  <c r="F98" i="164"/>
  <c r="F103" i="164"/>
  <c r="F104" i="164"/>
  <c r="F105" i="164"/>
  <c r="F110" i="164"/>
  <c r="F116" i="164"/>
  <c r="F117" i="164"/>
  <c r="F122" i="164"/>
  <c r="F127" i="164"/>
  <c r="F132" i="164"/>
  <c r="A7" i="163"/>
  <c r="A20" i="163" s="1"/>
  <c r="F9" i="163"/>
  <c r="A12" i="163"/>
  <c r="F17" i="163"/>
  <c r="F23" i="163"/>
  <c r="F29" i="163"/>
  <c r="F35" i="163"/>
  <c r="F41" i="163"/>
  <c r="F46" i="163"/>
  <c r="F51" i="163"/>
  <c r="F56" i="163"/>
  <c r="F62" i="163"/>
  <c r="F68" i="163"/>
  <c r="F74" i="163"/>
  <c r="F81" i="163"/>
  <c r="F88" i="163"/>
  <c r="F94" i="163"/>
  <c r="F101" i="163"/>
  <c r="F107" i="163"/>
  <c r="F112" i="163"/>
  <c r="F117" i="163"/>
  <c r="F122" i="163"/>
  <c r="F127" i="163"/>
  <c r="F133" i="163"/>
  <c r="F138" i="163"/>
  <c r="F143" i="163"/>
  <c r="F148" i="163"/>
  <c r="F137" i="164" l="1"/>
  <c r="F139" i="164" s="1"/>
  <c r="G16" i="162" s="1"/>
  <c r="F70" i="165"/>
  <c r="F72" i="165" s="1"/>
  <c r="G25" i="162" s="1"/>
  <c r="G29" i="162" s="1"/>
  <c r="G8" i="162" s="1"/>
  <c r="F153" i="163"/>
  <c r="F155" i="163" s="1"/>
  <c r="G15" i="162" s="1"/>
  <c r="A29" i="164"/>
  <c r="A13" i="165"/>
  <c r="A26" i="163"/>
  <c r="A7" i="161"/>
  <c r="F9" i="161"/>
  <c r="F14" i="161"/>
  <c r="F19" i="161"/>
  <c r="F24" i="161"/>
  <c r="F25" i="161"/>
  <c r="F30" i="161"/>
  <c r="F35" i="161"/>
  <c r="F40" i="161"/>
  <c r="F45" i="161"/>
  <c r="F50" i="161"/>
  <c r="A7" i="160"/>
  <c r="F9" i="160"/>
  <c r="A12" i="160"/>
  <c r="F14" i="160"/>
  <c r="F19" i="160"/>
  <c r="F24" i="160"/>
  <c r="F29" i="160"/>
  <c r="F30" i="160"/>
  <c r="F35" i="160"/>
  <c r="F40" i="160"/>
  <c r="F45" i="160"/>
  <c r="F50" i="160"/>
  <c r="F55" i="160"/>
  <c r="F60" i="160"/>
  <c r="F7" i="159"/>
  <c r="F9" i="159" s="1"/>
  <c r="G27" i="157" s="1"/>
  <c r="G29" i="157" s="1"/>
  <c r="G8" i="157" s="1"/>
  <c r="A11" i="159"/>
  <c r="F13" i="159"/>
  <c r="A16" i="159"/>
  <c r="A31" i="159" s="1"/>
  <c r="F18" i="159"/>
  <c r="A21" i="159"/>
  <c r="F23" i="159"/>
  <c r="A26" i="159"/>
  <c r="F28" i="159"/>
  <c r="F33" i="159"/>
  <c r="F38" i="159"/>
  <c r="F43" i="159"/>
  <c r="A7" i="158"/>
  <c r="F9" i="158"/>
  <c r="A12" i="158"/>
  <c r="F14" i="158"/>
  <c r="F19" i="158"/>
  <c r="F24" i="158"/>
  <c r="F29" i="158"/>
  <c r="F30" i="158"/>
  <c r="F35" i="158"/>
  <c r="F40" i="158"/>
  <c r="F45" i="158"/>
  <c r="F50" i="158"/>
  <c r="F55" i="158"/>
  <c r="G19" i="162" l="1"/>
  <c r="G7" i="162" s="1"/>
  <c r="G6" i="162" s="1"/>
  <c r="G4" i="67" s="1"/>
  <c r="G5" i="67" s="1"/>
  <c r="F70" i="158"/>
  <c r="F75" i="158"/>
  <c r="F70" i="160"/>
  <c r="F65" i="160"/>
  <c r="F45" i="159"/>
  <c r="A34" i="164"/>
  <c r="A21" i="165"/>
  <c r="A32" i="163"/>
  <c r="F55" i="161"/>
  <c r="F60" i="161"/>
  <c r="A12" i="161"/>
  <c r="A17" i="161" s="1"/>
  <c r="A22" i="161" s="1"/>
  <c r="A17" i="160"/>
  <c r="A41" i="159"/>
  <c r="A36" i="159"/>
  <c r="F65" i="158"/>
  <c r="F60" i="158"/>
  <c r="A17" i="158"/>
  <c r="F72" i="160" l="1"/>
  <c r="G36" i="157" s="1"/>
  <c r="F77" i="158"/>
  <c r="G19" i="157" s="1"/>
  <c r="G21" i="157" s="1"/>
  <c r="G7" i="157" s="1"/>
  <c r="F62" i="161"/>
  <c r="G37" i="157" s="1"/>
  <c r="A41" i="164"/>
  <c r="A27" i="165"/>
  <c r="A38" i="163"/>
  <c r="A28" i="161"/>
  <c r="A33" i="161"/>
  <c r="A22" i="160"/>
  <c r="A22" i="158"/>
  <c r="G39" i="157" l="1"/>
  <c r="G9" i="157" s="1"/>
  <c r="G11" i="157"/>
  <c r="G8" i="67" s="1"/>
  <c r="G9" i="67" s="1"/>
  <c r="A38" i="165"/>
  <c r="A47" i="164"/>
  <c r="A44" i="163"/>
  <c r="A38" i="161"/>
  <c r="A43" i="161"/>
  <c r="A27" i="160"/>
  <c r="A27" i="158"/>
  <c r="A53" i="164" l="1"/>
  <c r="A49" i="163"/>
  <c r="A48" i="165"/>
  <c r="A53" i="165" s="1"/>
  <c r="A48" i="161"/>
  <c r="A53" i="161" s="1"/>
  <c r="A38" i="160"/>
  <c r="A33" i="160"/>
  <c r="A33" i="158"/>
  <c r="A59" i="164" l="1"/>
  <c r="A66" i="164" s="1"/>
  <c r="A72" i="164" s="1"/>
  <c r="A78" i="164" s="1"/>
  <c r="A84" i="164" s="1"/>
  <c r="A89" i="164" s="1"/>
  <c r="A54" i="163"/>
  <c r="A59" i="163" s="1"/>
  <c r="A65" i="163" s="1"/>
  <c r="A71" i="163" s="1"/>
  <c r="A58" i="165"/>
  <c r="A68" i="165" s="1"/>
  <c r="A58" i="161"/>
  <c r="A43" i="160"/>
  <c r="A58" i="160" s="1"/>
  <c r="A63" i="160" s="1"/>
  <c r="A68" i="160" s="1"/>
  <c r="A48" i="160"/>
  <c r="A53" i="160"/>
  <c r="A43" i="158"/>
  <c r="A38" i="158"/>
  <c r="A48" i="158" s="1"/>
  <c r="A53" i="158" s="1"/>
  <c r="A77" i="163" l="1"/>
  <c r="A84" i="163" s="1"/>
  <c r="A91" i="163" s="1"/>
  <c r="A97" i="163" s="1"/>
  <c r="A104" i="163" s="1"/>
  <c r="A110" i="163" s="1"/>
  <c r="A115" i="163" s="1"/>
  <c r="A120" i="163" s="1"/>
  <c r="A125" i="163" s="1"/>
  <c r="A130" i="163" s="1"/>
  <c r="A136" i="163" s="1"/>
  <c r="A141" i="163" s="1"/>
  <c r="A146" i="163" s="1"/>
  <c r="A151" i="163" s="1"/>
  <c r="A94" i="164"/>
  <c r="A101" i="164" s="1"/>
  <c r="A108" i="164" s="1"/>
  <c r="A113" i="164" s="1"/>
  <c r="A120" i="164" s="1"/>
  <c r="A125" i="164" s="1"/>
  <c r="A130" i="164" s="1"/>
  <c r="A135" i="164" s="1"/>
  <c r="A58" i="158"/>
  <c r="A63" i="158" s="1"/>
  <c r="A68" i="158" s="1"/>
  <c r="A73" i="158" s="1"/>
  <c r="A13" i="155" l="1"/>
  <c r="F15" i="155"/>
  <c r="F20" i="155"/>
  <c r="F21" i="155"/>
  <c r="F22" i="155"/>
  <c r="F27" i="155"/>
  <c r="F32" i="155"/>
  <c r="F37" i="155"/>
  <c r="F42" i="155"/>
  <c r="F47" i="155"/>
  <c r="F52" i="155"/>
  <c r="F57" i="155"/>
  <c r="F58" i="155"/>
  <c r="F63" i="155"/>
  <c r="F68" i="155"/>
  <c r="F73" i="155"/>
  <c r="F78" i="155"/>
  <c r="F83" i="155"/>
  <c r="F88" i="155"/>
  <c r="F93" i="155"/>
  <c r="F98" i="155"/>
  <c r="A8" i="154"/>
  <c r="A13" i="154" s="1"/>
  <c r="F10" i="154"/>
  <c r="F15" i="154"/>
  <c r="F20" i="154"/>
  <c r="F25" i="154"/>
  <c r="F30" i="154"/>
  <c r="F35" i="154"/>
  <c r="F36" i="154"/>
  <c r="F41" i="154"/>
  <c r="F42" i="154"/>
  <c r="F47" i="154"/>
  <c r="F52" i="154"/>
  <c r="F57" i="154"/>
  <c r="F62" i="154"/>
  <c r="F67" i="154"/>
  <c r="F72" i="154"/>
  <c r="F77" i="154"/>
  <c r="F82" i="154"/>
  <c r="F87" i="154"/>
  <c r="A8" i="153"/>
  <c r="A17" i="153" s="1"/>
  <c r="F10" i="153"/>
  <c r="A13" i="153"/>
  <c r="F15" i="153"/>
  <c r="F19" i="153"/>
  <c r="F24" i="153"/>
  <c r="F29" i="153"/>
  <c r="F34" i="153"/>
  <c r="F39" i="153"/>
  <c r="F44" i="153"/>
  <c r="A8" i="152"/>
  <c r="A18" i="152" s="1"/>
  <c r="F10" i="152"/>
  <c r="A13" i="152"/>
  <c r="F15" i="152"/>
  <c r="F20" i="152"/>
  <c r="F25" i="152"/>
  <c r="F30" i="152"/>
  <c r="F35" i="152"/>
  <c r="F40" i="152"/>
  <c r="F45" i="152"/>
  <c r="F50" i="152"/>
  <c r="F55" i="152"/>
  <c r="F60" i="152"/>
  <c r="F65" i="152"/>
  <c r="F70" i="152"/>
  <c r="F75" i="152"/>
  <c r="A8" i="151"/>
  <c r="F10" i="151"/>
  <c r="F15" i="151"/>
  <c r="F20" i="151"/>
  <c r="F25" i="151"/>
  <c r="F30" i="151"/>
  <c r="F35" i="151"/>
  <c r="F36" i="151"/>
  <c r="F41" i="151"/>
  <c r="F46" i="151"/>
  <c r="F51" i="151"/>
  <c r="F56" i="151"/>
  <c r="F61" i="151"/>
  <c r="F66" i="151"/>
  <c r="F71" i="151"/>
  <c r="F76" i="151"/>
  <c r="F81" i="151"/>
  <c r="A7" i="150"/>
  <c r="F9" i="150"/>
  <c r="F14" i="150"/>
  <c r="F19" i="150"/>
  <c r="F24" i="150"/>
  <c r="F25" i="150"/>
  <c r="F30" i="150"/>
  <c r="F35" i="150"/>
  <c r="F40" i="150"/>
  <c r="F45" i="150"/>
  <c r="A7" i="149"/>
  <c r="F9" i="149"/>
  <c r="A12" i="149"/>
  <c r="A17" i="149" s="1"/>
  <c r="F14" i="149"/>
  <c r="F19" i="149"/>
  <c r="F24" i="149"/>
  <c r="F29" i="149"/>
  <c r="F34" i="149"/>
  <c r="F39" i="149"/>
  <c r="A8" i="148"/>
  <c r="F10" i="148"/>
  <c r="F15" i="148"/>
  <c r="F20" i="148"/>
  <c r="F25" i="148"/>
  <c r="F26" i="148"/>
  <c r="F31" i="148"/>
  <c r="G9" i="147"/>
  <c r="G10" i="147"/>
  <c r="F29" i="147"/>
  <c r="F30" i="147"/>
  <c r="G30" i="147"/>
  <c r="F44" i="149" l="1"/>
  <c r="F50" i="150"/>
  <c r="F86" i="151"/>
  <c r="F91" i="151"/>
  <c r="F80" i="152"/>
  <c r="F82" i="152" s="1"/>
  <c r="G21" i="147" s="1"/>
  <c r="F49" i="153"/>
  <c r="F51" i="153" s="1"/>
  <c r="G22" i="147" s="1"/>
  <c r="F97" i="154"/>
  <c r="F41" i="148"/>
  <c r="F36" i="148"/>
  <c r="F49" i="149"/>
  <c r="F103" i="155"/>
  <c r="A18" i="155"/>
  <c r="A25" i="155" s="1"/>
  <c r="G29" i="147"/>
  <c r="G31" i="147" s="1"/>
  <c r="G8" i="147" s="1"/>
  <c r="F108" i="155"/>
  <c r="F92" i="154"/>
  <c r="F99" i="154" s="1"/>
  <c r="G23" i="147" s="1"/>
  <c r="A18" i="154"/>
  <c r="A22" i="153"/>
  <c r="A28" i="152"/>
  <c r="A23" i="152"/>
  <c r="A13" i="151"/>
  <c r="F55" i="150"/>
  <c r="A12" i="150"/>
  <c r="A22" i="149"/>
  <c r="A32" i="149"/>
  <c r="A27" i="149"/>
  <c r="A37" i="149"/>
  <c r="A42" i="149" s="1"/>
  <c r="A13" i="148"/>
  <c r="A18" i="148"/>
  <c r="F57" i="150" l="1"/>
  <c r="G19" i="147" s="1"/>
  <c r="F110" i="155"/>
  <c r="F43" i="148"/>
  <c r="G17" i="147" s="1"/>
  <c r="F51" i="149"/>
  <c r="G18" i="147" s="1"/>
  <c r="F93" i="151"/>
  <c r="G20" i="147" s="1"/>
  <c r="A30" i="155"/>
  <c r="A28" i="154"/>
  <c r="A33" i="154"/>
  <c r="A23" i="154"/>
  <c r="A27" i="153"/>
  <c r="A33" i="152"/>
  <c r="A18" i="151"/>
  <c r="A23" i="151" s="1"/>
  <c r="A17" i="150"/>
  <c r="A22" i="150" s="1"/>
  <c r="A28" i="150"/>
  <c r="A47" i="149"/>
  <c r="A29" i="148"/>
  <c r="A23" i="148"/>
  <c r="G24" i="147" l="1"/>
  <c r="G7" i="147" s="1"/>
  <c r="G6" i="147" s="1"/>
  <c r="G20" i="67" s="1"/>
  <c r="G21" i="67" s="1"/>
  <c r="A35" i="155"/>
  <c r="A39" i="154"/>
  <c r="A50" i="154"/>
  <c r="A55" i="154" s="1"/>
  <c r="A45" i="154"/>
  <c r="A32" i="153"/>
  <c r="A38" i="152"/>
  <c r="A43" i="152"/>
  <c r="A28" i="151"/>
  <c r="A33" i="151" s="1"/>
  <c r="A33" i="150"/>
  <c r="A39" i="148"/>
  <c r="A34" i="148"/>
  <c r="A40" i="155" l="1"/>
  <c r="A45" i="155" s="1"/>
  <c r="A60" i="154"/>
  <c r="A65" i="154" s="1"/>
  <c r="A42" i="153"/>
  <c r="A47" i="153" s="1"/>
  <c r="A37" i="153"/>
  <c r="A48" i="152"/>
  <c r="A58" i="152"/>
  <c r="A53" i="152"/>
  <c r="A39" i="151"/>
  <c r="A38" i="150"/>
  <c r="A43" i="150"/>
  <c r="A53" i="150" s="1"/>
  <c r="A48" i="150"/>
  <c r="A50" i="155" l="1"/>
  <c r="A55" i="155"/>
  <c r="A75" i="154"/>
  <c r="A80" i="154" s="1"/>
  <c r="A63" i="152"/>
  <c r="A68" i="152" s="1"/>
  <c r="A73" i="152"/>
  <c r="A78" i="152" s="1"/>
  <c r="A44" i="151"/>
  <c r="A61" i="155" l="1"/>
  <c r="A66" i="155" s="1"/>
  <c r="A71" i="155"/>
  <c r="A76" i="155" s="1"/>
  <c r="A85" i="154"/>
  <c r="A90" i="154" s="1"/>
  <c r="A95" i="154" s="1"/>
  <c r="A49" i="151"/>
  <c r="A54" i="151" s="1"/>
  <c r="A59" i="151" s="1"/>
  <c r="A81" i="155" l="1"/>
  <c r="A86" i="155" s="1"/>
  <c r="A91" i="155" s="1"/>
  <c r="A96" i="155" s="1"/>
  <c r="A101" i="155" s="1"/>
  <c r="A106" i="155" s="1"/>
  <c r="A64" i="151"/>
  <c r="A69" i="151" s="1"/>
  <c r="A74" i="151" s="1"/>
  <c r="A79" i="151" s="1"/>
  <c r="A84" i="151" s="1"/>
  <c r="A89" i="151" s="1"/>
  <c r="F14" i="146" l="1"/>
  <c r="A17" i="146"/>
  <c r="A32" i="146" s="1"/>
  <c r="F19" i="146"/>
  <c r="A22" i="146"/>
  <c r="F24" i="146"/>
  <c r="A27" i="146"/>
  <c r="F29" i="146"/>
  <c r="F34" i="146"/>
  <c r="A7" i="145"/>
  <c r="A26" i="145" s="1"/>
  <c r="F18" i="145"/>
  <c r="A21" i="145"/>
  <c r="F23" i="145"/>
  <c r="F28" i="145"/>
  <c r="F29" i="145"/>
  <c r="F30" i="145"/>
  <c r="F36" i="145"/>
  <c r="F41" i="145"/>
  <c r="F45" i="145"/>
  <c r="F50" i="145"/>
  <c r="F54" i="145"/>
  <c r="F59" i="145"/>
  <c r="A7" i="144"/>
  <c r="A12" i="144" s="1"/>
  <c r="F9" i="144"/>
  <c r="F14" i="144"/>
  <c r="F15" i="144"/>
  <c r="F20" i="144"/>
  <c r="F25" i="144"/>
  <c r="F30" i="144"/>
  <c r="F35" i="144"/>
  <c r="F40" i="144"/>
  <c r="F48" i="144"/>
  <c r="F53" i="144"/>
  <c r="F54" i="144"/>
  <c r="F55" i="144"/>
  <c r="F60" i="144"/>
  <c r="F65" i="144"/>
  <c r="F70" i="144"/>
  <c r="F75" i="144"/>
  <c r="F80" i="144"/>
  <c r="F87" i="144"/>
  <c r="F92" i="144"/>
  <c r="F112" i="144" l="1"/>
  <c r="F97" i="144"/>
  <c r="F74" i="145"/>
  <c r="F79" i="145"/>
  <c r="F37" i="146"/>
  <c r="G28" i="143"/>
  <c r="G29" i="143" s="1"/>
  <c r="G9" i="143" s="1"/>
  <c r="A34" i="145"/>
  <c r="F69" i="145"/>
  <c r="F64" i="145"/>
  <c r="F102" i="144"/>
  <c r="F107" i="144"/>
  <c r="A18" i="144"/>
  <c r="F114" i="144" l="1"/>
  <c r="G20" i="143" s="1"/>
  <c r="F81" i="145"/>
  <c r="G21" i="143" s="1"/>
  <c r="A39" i="145"/>
  <c r="A33" i="144"/>
  <c r="A23" i="144"/>
  <c r="A38" i="144" s="1"/>
  <c r="A28" i="144"/>
  <c r="G22" i="143" l="1"/>
  <c r="G8" i="143" s="1"/>
  <c r="G11" i="143" s="1"/>
  <c r="G16" i="67" s="1"/>
  <c r="G17" i="67" s="1"/>
  <c r="A44" i="145"/>
  <c r="A46" i="144"/>
  <c r="A49" i="145" l="1"/>
  <c r="A53" i="145" s="1"/>
  <c r="A51" i="144"/>
  <c r="A57" i="145" l="1"/>
  <c r="A58" i="144"/>
  <c r="A62" i="145" l="1"/>
  <c r="A67" i="145" s="1"/>
  <c r="A72" i="145" s="1"/>
  <c r="A77" i="145" s="1"/>
  <c r="A63" i="144"/>
  <c r="A68" i="144" l="1"/>
  <c r="A73" i="144" s="1"/>
  <c r="A78" i="144" s="1"/>
  <c r="A85" i="144" s="1"/>
  <c r="A90" i="144" s="1"/>
  <c r="A95" i="144" s="1"/>
  <c r="A100" i="144" s="1"/>
  <c r="A105" i="144" s="1"/>
  <c r="A110" i="144" s="1"/>
  <c r="A7" i="142" l="1"/>
  <c r="F9" i="142"/>
  <c r="F14" i="142"/>
  <c r="F19" i="142"/>
  <c r="F24" i="142"/>
  <c r="F29" i="142"/>
  <c r="F34" i="142"/>
  <c r="F39" i="142"/>
  <c r="F44" i="142"/>
  <c r="F49" i="142"/>
  <c r="F54" i="142"/>
  <c r="F59" i="142"/>
  <c r="F64" i="142"/>
  <c r="F7" i="141"/>
  <c r="F9" i="141" s="1"/>
  <c r="A11" i="141"/>
  <c r="F13" i="141"/>
  <c r="F18" i="141"/>
  <c r="F19" i="141"/>
  <c r="F24" i="141"/>
  <c r="F29" i="141"/>
  <c r="F34" i="141"/>
  <c r="F39" i="141"/>
  <c r="F44" i="141"/>
  <c r="F49" i="141"/>
  <c r="F54" i="141"/>
  <c r="A7" i="140"/>
  <c r="F9" i="140"/>
  <c r="A12" i="140"/>
  <c r="F14" i="140"/>
  <c r="F19" i="140"/>
  <c r="F24" i="140"/>
  <c r="F29" i="140"/>
  <c r="F34" i="140"/>
  <c r="F39" i="140"/>
  <c r="F44" i="140"/>
  <c r="F49" i="140"/>
  <c r="F54" i="140"/>
  <c r="F59" i="140"/>
  <c r="A7" i="139"/>
  <c r="A12" i="139" s="1"/>
  <c r="F9" i="139"/>
  <c r="F14" i="139"/>
  <c r="F19" i="139"/>
  <c r="F24" i="139"/>
  <c r="F25" i="139"/>
  <c r="F30" i="139"/>
  <c r="F35" i="139"/>
  <c r="F40" i="139"/>
  <c r="F41" i="139"/>
  <c r="F46" i="139"/>
  <c r="F47" i="139"/>
  <c r="F52" i="139"/>
  <c r="F57" i="139"/>
  <c r="F62" i="139"/>
  <c r="F63" i="139"/>
  <c r="F68" i="139"/>
  <c r="F73" i="139"/>
  <c r="A7" i="138"/>
  <c r="A17" i="138" s="1"/>
  <c r="F9" i="138"/>
  <c r="A12" i="138"/>
  <c r="F14" i="138"/>
  <c r="F19" i="138"/>
  <c r="F24" i="138"/>
  <c r="F29" i="138"/>
  <c r="F34" i="138"/>
  <c r="F39" i="138"/>
  <c r="F44" i="138"/>
  <c r="F49" i="138"/>
  <c r="F54" i="138"/>
  <c r="F59" i="138"/>
  <c r="F64" i="138"/>
  <c r="A7" i="137"/>
  <c r="A12" i="137" s="1"/>
  <c r="F9" i="137"/>
  <c r="F14" i="137"/>
  <c r="F19" i="137"/>
  <c r="F24" i="137"/>
  <c r="F29" i="137"/>
  <c r="F34" i="137"/>
  <c r="F39" i="137"/>
  <c r="F44" i="137"/>
  <c r="F49" i="137"/>
  <c r="F54" i="137"/>
  <c r="G31" i="136"/>
  <c r="G33" i="136" s="1"/>
  <c r="G35" i="136" s="1"/>
  <c r="G8" i="136" s="1"/>
  <c r="F59" i="137" l="1"/>
  <c r="F74" i="137"/>
  <c r="F69" i="137"/>
  <c r="F69" i="138"/>
  <c r="F74" i="138"/>
  <c r="F88" i="139"/>
  <c r="F83" i="139"/>
  <c r="F93" i="139"/>
  <c r="F64" i="140"/>
  <c r="F69" i="140"/>
  <c r="F57" i="141"/>
  <c r="F69" i="142"/>
  <c r="A12" i="142"/>
  <c r="F74" i="142"/>
  <c r="A16" i="141"/>
  <c r="A17" i="140"/>
  <c r="A28" i="139"/>
  <c r="A17" i="139"/>
  <c r="F78" i="139"/>
  <c r="A22" i="139"/>
  <c r="A22" i="138"/>
  <c r="A32" i="138" s="1"/>
  <c r="A17" i="137"/>
  <c r="A32" i="137" s="1"/>
  <c r="A27" i="137"/>
  <c r="F64" i="137"/>
  <c r="A22" i="137"/>
  <c r="F76" i="138" l="1"/>
  <c r="G20" i="136" s="1"/>
  <c r="F95" i="139"/>
  <c r="G21" i="136" s="1"/>
  <c r="F76" i="137"/>
  <c r="G19" i="136" s="1"/>
  <c r="F71" i="140"/>
  <c r="G22" i="136" s="1"/>
  <c r="F76" i="142"/>
  <c r="G41" i="136" s="1"/>
  <c r="G43" i="136" s="1"/>
  <c r="G9" i="136" s="1"/>
  <c r="A17" i="142"/>
  <c r="A22" i="142" s="1"/>
  <c r="A22" i="141"/>
  <c r="A22" i="140"/>
  <c r="A50" i="139"/>
  <c r="A33" i="139"/>
  <c r="A38" i="139" s="1"/>
  <c r="A44" i="139"/>
  <c r="A37" i="138"/>
  <c r="A42" i="137"/>
  <c r="A37" i="137"/>
  <c r="G25" i="136" l="1"/>
  <c r="G7" i="136" s="1"/>
  <c r="G11" i="136" s="1"/>
  <c r="G12" i="67" s="1"/>
  <c r="G13" i="67" s="1"/>
  <c r="G24" i="67" s="1"/>
  <c r="A42" i="138"/>
  <c r="A27" i="142"/>
  <c r="A27" i="141"/>
  <c r="A32" i="141" s="1"/>
  <c r="A32" i="140"/>
  <c r="A27" i="140"/>
  <c r="A60" i="139"/>
  <c r="A55" i="139"/>
  <c r="A57" i="137"/>
  <c r="A67" i="137"/>
  <c r="A52" i="137"/>
  <c r="A47" i="137"/>
  <c r="A62" i="137" s="1"/>
  <c r="A47" i="138" l="1"/>
  <c r="A52" i="138" s="1"/>
  <c r="A32" i="142"/>
  <c r="A47" i="142" s="1"/>
  <c r="A37" i="142"/>
  <c r="A42" i="142" s="1"/>
  <c r="A37" i="141"/>
  <c r="A42" i="141" s="1"/>
  <c r="A37" i="140"/>
  <c r="A42" i="140"/>
  <c r="A57" i="140" s="1"/>
  <c r="A47" i="140"/>
  <c r="A52" i="140"/>
  <c r="A66" i="139"/>
  <c r="A71" i="139" s="1"/>
  <c r="A72" i="137"/>
  <c r="A57" i="138" l="1"/>
  <c r="A62" i="138" s="1"/>
  <c r="A67" i="138" s="1"/>
  <c r="A57" i="142"/>
  <c r="A62" i="142" s="1"/>
  <c r="A67" i="142" s="1"/>
  <c r="A72" i="142" s="1"/>
  <c r="A52" i="142"/>
  <c r="A52" i="141"/>
  <c r="A47" i="141"/>
  <c r="A67" i="140"/>
  <c r="A62" i="140"/>
  <c r="A76" i="139"/>
  <c r="A81" i="139" s="1"/>
  <c r="A86" i="139" s="1"/>
  <c r="A91" i="139" s="1"/>
  <c r="A72" i="138" l="1"/>
</calcChain>
</file>

<file path=xl/sharedStrings.xml><?xml version="1.0" encoding="utf-8"?>
<sst xmlns="http://schemas.openxmlformats.org/spreadsheetml/2006/main" count="1958" uniqueCount="462">
  <si>
    <t>Z. ŠT.</t>
  </si>
  <si>
    <t>kos</t>
  </si>
  <si>
    <t>investicija</t>
  </si>
  <si>
    <t>( m )</t>
  </si>
  <si>
    <t xml:space="preserve">POPIS MATERIALA IN DEL S PREDRAČUNOM </t>
  </si>
  <si>
    <t>KOLIČINA</t>
  </si>
  <si>
    <t>ENOTA</t>
  </si>
  <si>
    <t xml:space="preserve">
OPIS POSTAVKE
</t>
  </si>
  <si>
    <r>
      <t>m</t>
    </r>
    <r>
      <rPr>
        <vertAlign val="superscript"/>
        <sz val="10"/>
        <rFont val="Arial"/>
        <family val="2"/>
        <charset val="238"/>
      </rPr>
      <t>1</t>
    </r>
  </si>
  <si>
    <t>CENA/ENOTO [EUR]</t>
  </si>
  <si>
    <t>CENA
[EUR]</t>
  </si>
  <si>
    <t>( EUR )</t>
  </si>
  <si>
    <t>EUR</t>
  </si>
  <si>
    <t>št.</t>
  </si>
  <si>
    <t>Nepredvidena dela</t>
  </si>
  <si>
    <t>OZN.</t>
  </si>
  <si>
    <t>vrednost
( EUR )</t>
  </si>
  <si>
    <t>Objekt:</t>
  </si>
  <si>
    <t>STROJNA DELA</t>
  </si>
  <si>
    <t>Tlačni preizkus</t>
  </si>
  <si>
    <t>R  E K A P I T U L A C I J A</t>
  </si>
  <si>
    <t>zap. št.</t>
  </si>
  <si>
    <t>ŠT. INV.</t>
  </si>
  <si>
    <t>OBJEKT</t>
  </si>
  <si>
    <t>vrednost                                               ( EUR )</t>
  </si>
  <si>
    <t>S K U P A J     :</t>
  </si>
  <si>
    <t xml:space="preserve">R E K A P I T U L A C I J A </t>
  </si>
  <si>
    <t>m</t>
  </si>
  <si>
    <t xml:space="preserve">S K U P A J - C : </t>
  </si>
  <si>
    <t>PE 32x3,0</t>
  </si>
  <si>
    <t xml:space="preserve"> PE100</t>
  </si>
  <si>
    <t>PRIKLJUČEK I</t>
  </si>
  <si>
    <t>4.2.4</t>
  </si>
  <si>
    <t>( kos )</t>
  </si>
  <si>
    <t>število priključkov</t>
  </si>
  <si>
    <t>dimenzija
plinovoda</t>
  </si>
  <si>
    <t>material plinovoda</t>
  </si>
  <si>
    <t>OZNAKA</t>
  </si>
  <si>
    <t xml:space="preserve">S K U P A J - B : </t>
  </si>
  <si>
    <t>PE 110x6,6</t>
  </si>
  <si>
    <t>4.2.3</t>
  </si>
  <si>
    <t>4.2.2</t>
  </si>
  <si>
    <t xml:space="preserve">S K U P A J - A : </t>
  </si>
  <si>
    <t>PE100</t>
  </si>
  <si>
    <t>4.2.1</t>
  </si>
  <si>
    <t>dolžina
plinovoda</t>
  </si>
  <si>
    <t>šifra plinovoda, ulica</t>
  </si>
  <si>
    <t>A - GLAVNI PLINOVODI</t>
  </si>
  <si>
    <t>4.2 STROJNA DELA</t>
  </si>
  <si>
    <t>III</t>
  </si>
  <si>
    <t xml:space="preserve">SKUPAJ  A + B </t>
  </si>
  <si>
    <t>B - PLINSKI PRIKLJUČKI - SON PE 32</t>
  </si>
  <si>
    <t>II</t>
  </si>
  <si>
    <t>I</t>
  </si>
  <si>
    <t>SKUPAJ</t>
  </si>
  <si>
    <t>Nepredvidena dela odobrena s strani nadzora in obračunana po analizi cen v skladu s kalkulativnimi elementi.</t>
  </si>
  <si>
    <t>Nepredvidena dela:</t>
  </si>
  <si>
    <t>Tlačni preizkusi plinovoda, izvedeni po navodilih iz projekta, skupaj z izdelavo zapisnikov o preizkusih.</t>
  </si>
  <si>
    <t>Tlačni preizkusi</t>
  </si>
  <si>
    <t>plinovod PE110 - Z.C. PE160</t>
  </si>
  <si>
    <t>Fizična zaščita podzemnih instalacij (zaščitna cev l = 2,0m na obeh straneh zaprta s polstjo in objemko ter njeno obsutje).</t>
  </si>
  <si>
    <t>Zaščita podzemnih instalacij-plinovodi</t>
  </si>
  <si>
    <t>PEizpihovalna cev, izdelana iz cevi PE100, dimenzije PE63, kolena PE63, reducirnega kosa PE63/32, prehodnega kosa PE32/DN25, z jekleno krogelno pipo DN25 tlačne stopnje PN 4, z navojnima priključkoma in zaprto z navojnim čepom, skupaj s PVC cevjo, mivko potrebno za zapolnitev PVC cevi, dolžine cca 1,5m, ki se prilagodi na mestu vgradnje, ter varilnim, tesnilnim in vijačnim materialom (izdelan po priloženi skici)</t>
  </si>
  <si>
    <t>PEizpihovalna cev iz materiala PE100</t>
  </si>
  <si>
    <t>PEsifon - kondenčna cev, izdelana iz materiala PE100 dimenzije PE63, dveh kolen dimenzije PE63, reducirnega kosa PE63/32, prehodnega kosa PE32/DN25, z jekleno krogelno pipo DN25 tlačne stopnje PN 4, z navojnima priključkoma in zaprto z navojnim čepom, skupaj s PVC cevjo, mivko potrebno za zapolnitev PVC cevi, dolžine cca 1,5m, ki se prilagodi na mestu vgradnje, ter varilnim, tesnilnim in vijačnim materialom (izdelan po priloženi skici)</t>
  </si>
  <si>
    <t>PEsifon - kondenčna cev iz materiala PE100</t>
  </si>
  <si>
    <t xml:space="preserve">DN190 </t>
  </si>
  <si>
    <t>Litoželezna zaščitna cestna kapa, material SL 18, z napisom plin na pokrovu, zaščitena z bitumnom.</t>
  </si>
  <si>
    <t>Cestna kapa</t>
  </si>
  <si>
    <t xml:space="preserve">PE110/63 </t>
  </si>
  <si>
    <t>Elektrovarilno sedlo z obojko iz materiala PE100 z vgrajeno elektro-uporovno žico, skupaj z varjenjem.</t>
  </si>
  <si>
    <t>Sedlo z obojko iz materiala PE100</t>
  </si>
  <si>
    <t xml:space="preserve">PE110 </t>
  </si>
  <si>
    <t>Obojka iz PE100 z vgrajeno elektro-uporovno žico, skupaj z varjenjem.</t>
  </si>
  <si>
    <t>Obojka iz materiala PE100</t>
  </si>
  <si>
    <t>Cevna kapa iz materiala PE100.</t>
  </si>
  <si>
    <t>Cevna kapa iz materiala PE100</t>
  </si>
  <si>
    <t>PE110</t>
  </si>
  <si>
    <r>
      <t>Lok iz materiala PE100, 90</t>
    </r>
    <r>
      <rPr>
        <vertAlign val="superscript"/>
        <sz val="10"/>
        <rFont val="Arial"/>
        <family val="2"/>
        <charset val="238"/>
      </rPr>
      <t>0</t>
    </r>
    <r>
      <rPr>
        <sz val="10"/>
        <rFont val="Arial"/>
        <family val="2"/>
        <charset val="238"/>
      </rPr>
      <t>.</t>
    </r>
  </si>
  <si>
    <r>
      <t>Lok iz materiala PE100-90</t>
    </r>
    <r>
      <rPr>
        <b/>
        <vertAlign val="superscript"/>
        <sz val="10"/>
        <rFont val="Arial"/>
        <family val="2"/>
        <charset val="238"/>
      </rPr>
      <t>0</t>
    </r>
  </si>
  <si>
    <r>
      <t>Lok iz materiala PE100, 45</t>
    </r>
    <r>
      <rPr>
        <vertAlign val="superscript"/>
        <sz val="10"/>
        <rFont val="Arial"/>
        <family val="2"/>
        <charset val="238"/>
      </rPr>
      <t>0</t>
    </r>
    <r>
      <rPr>
        <sz val="10"/>
        <rFont val="Arial"/>
        <family val="2"/>
        <charset val="238"/>
      </rPr>
      <t>.</t>
    </r>
  </si>
  <si>
    <r>
      <t>Lok iz materiala PE100-45</t>
    </r>
    <r>
      <rPr>
        <b/>
        <vertAlign val="superscript"/>
        <sz val="10"/>
        <rFont val="Arial"/>
        <family val="2"/>
        <charset val="238"/>
      </rPr>
      <t>0</t>
    </r>
  </si>
  <si>
    <t>PE110x6,6</t>
  </si>
  <si>
    <t>Cev iz materiala PE100, po SIST EN 12007-2, SDR 17 skupaj z dodatkom za razrez.</t>
  </si>
  <si>
    <t>Cev iz materiala PE100- SDR 17</t>
  </si>
  <si>
    <t>4.2</t>
  </si>
  <si>
    <t>4.0</t>
  </si>
  <si>
    <t>Skupaj :</t>
  </si>
  <si>
    <t>Tlačni preizkus priključkov izvedenih po navodilih iz projekta, 
izdaja atesta.</t>
  </si>
  <si>
    <t xml:space="preserve">DN25 </t>
  </si>
  <si>
    <t>Priključni sklop sestavljen iz:
- prehodnega kosa PE32/jeklo DN25,
- jeklene brezšivne srednjetežke črne cevi po DIN 2440, material St 38.5, DN25,
- zapornega organa DN25 iz jekla prirobnične izvedbe, tlačne stopnje PN 4, standardne dolžine, atestirana za zemeljski plin, z ročko za posluževanje, skupaj z izolirnim kosom in tesnilnim materialom, zaprta s slepo prirobnico,
- omarice za zaporno pipo, izdelane iz nerjaveče pločevine po delavniški risbi proizvajalca, prirejene za vgradnjo v zid in z napisom: GLAVNA PLINSKA ZAPORNA PIPA, dimenzije: 350x600x250 mm.</t>
  </si>
  <si>
    <t>Priključni sklop tip - E (DN25)</t>
  </si>
  <si>
    <t>Priključni sklop sestavljen iz:
- prehodnega kosa PE32/jeklo DN25,
- jeklene brezšivne srednjetežke črne cevi po DIN 2440, material St 38.5, DN25,
- zapornega organa DN25 iz jekla prirobnične izvedbe, tlačne stopnje PN 4, standardne dolžine, atestirana za zemeljski plin, z ročko za posluževanje, skupaj z izolirnim kosom in tesnilnim materialom, zaprta s slepo prirobnico,
- omarice za zaporno pipo, izdelane iz nerjaveče pločevine po delavniški risbi proizvajalca, prirejene za pritrditev na zid s pocinkano zaščitno cevjo in z napisom: GLAVNA PLINSKA ZAPORNA PIPA, dimenzije: 350x600x250 mm.</t>
  </si>
  <si>
    <t>Priključni sklop tip - D (DN25)</t>
  </si>
  <si>
    <t xml:space="preserve">PE32 </t>
  </si>
  <si>
    <t xml:space="preserve"> </t>
  </si>
  <si>
    <t>PE32</t>
  </si>
  <si>
    <t>PE32/DN25</t>
  </si>
  <si>
    <t>Samozaporni protilomni ventil GS tip Z za območje tlakov med 35 mbar in 5.0 bar, vgrajen v obojko, s pretočno odprtino za samodejno deaktiviranje.</t>
  </si>
  <si>
    <t>Protilomni ventil</t>
  </si>
  <si>
    <t xml:space="preserve">PE110/32 </t>
  </si>
  <si>
    <t>Navrtalno sedlo iz materiala PE100 z vgrajeno elektro-uporovno žico, skupaj z varjenjem.</t>
  </si>
  <si>
    <t>Navrtalno sedlo iz materiala PE100</t>
  </si>
  <si>
    <t xml:space="preserve">PE32x3,0 </t>
  </si>
  <si>
    <t>Cev iz materiala PE100, po SIST EN 12007-2, SDR 11 skupaj z dodatkom za razrez.</t>
  </si>
  <si>
    <t>Cev iz materiala PE100 - SDR 11</t>
  </si>
  <si>
    <t>PLINSKI PRIKLJUČKI - SON PE32</t>
  </si>
  <si>
    <t>PLINSKI PRIKLJUČEK - SON PE 32</t>
  </si>
  <si>
    <t>Pomožna gradbena dela, zarisovanje, vrtanje zidov, beljenje zidov, vzpostavitev v prvotno stanje.</t>
  </si>
  <si>
    <t>Pomožna gradbena dela</t>
  </si>
  <si>
    <t>Izpihovalni nastavek, izdelan iz jeklene cevi, zaprt z navojnim čepom DN15, skupaj z varilnim, tesnilnim in vijačnim materialom (izdelano po priloženi skici).</t>
  </si>
  <si>
    <t>Izpihovalni nastavek v omarici</t>
  </si>
  <si>
    <t xml:space="preserve">PE110/110 </t>
  </si>
  <si>
    <t>Odcepni T-kos iz materiala PE100.</t>
  </si>
  <si>
    <t>T-kos iz materiala PE100</t>
  </si>
  <si>
    <t>Krogelna pipa iz materiala PE100, tlačne stopnje PN 4, za zemeljski plin, s teleskopsko vgradbilno garnituro z evro nastavkom.</t>
  </si>
  <si>
    <t>Krogelna pipa iz materiala PE100 - podzemna vgradnja</t>
  </si>
  <si>
    <t>PE225</t>
  </si>
  <si>
    <t xml:space="preserve">PE225 </t>
  </si>
  <si>
    <t>Reducirni odcepni T-kos iz materiala PE100.</t>
  </si>
  <si>
    <t>Reducirni T-kos iz materiala PE100</t>
  </si>
  <si>
    <t>PE225x13,4</t>
  </si>
  <si>
    <t>Tlačni preizkus priključnih plinovodov izvedenih po navodilih iz projekta, 
izdaja atesta.</t>
  </si>
  <si>
    <t>PE63</t>
  </si>
  <si>
    <t xml:space="preserve">PE63 </t>
  </si>
  <si>
    <t>Lok iz materiala PE100, 90°.</t>
  </si>
  <si>
    <t>Lok iz materiala PE100-90°</t>
  </si>
  <si>
    <t>Lok iz materiala PE100, 45°.</t>
  </si>
  <si>
    <t>Lok iz materiala PE100-45°</t>
  </si>
  <si>
    <t xml:space="preserve">PE63x5,8 </t>
  </si>
  <si>
    <t>PE 32x3.0</t>
  </si>
  <si>
    <t xml:space="preserve">S K U P A J  SON PE 32  : </t>
  </si>
  <si>
    <t>PE 100</t>
  </si>
  <si>
    <t>4.2.7</t>
  </si>
  <si>
    <t>4.2.6</t>
  </si>
  <si>
    <t>4.2.5</t>
  </si>
  <si>
    <t>SKUPAJ  A + B + C</t>
  </si>
  <si>
    <t>plinovod PE63 - Z.C. PE110</t>
  </si>
  <si>
    <t>PE160/63</t>
  </si>
  <si>
    <t xml:space="preserve">PE160 </t>
  </si>
  <si>
    <t xml:space="preserve">PE63/63 </t>
  </si>
  <si>
    <t>Pozicijska tablica po DIN 4065 za oznako armatur plinovoda, skupaj s pritrdilnim materialom in izmero.</t>
  </si>
  <si>
    <t>Pozicijska tablica-armatura</t>
  </si>
  <si>
    <t>DN25 (izvedba C)</t>
  </si>
  <si>
    <t>DN25 (izvedba A)</t>
  </si>
  <si>
    <t>Uvodnice</t>
  </si>
  <si>
    <t xml:space="preserve">PE32/32 </t>
  </si>
  <si>
    <t xml:space="preserve">PE63/32 </t>
  </si>
  <si>
    <t>PE 63x5,8</t>
  </si>
  <si>
    <t>Vohalna cev izdelana iz trdega PE(dimenzije PE32) in navojnega prehodnega kosa DN25 (ustreza GF koda 724 920 258) z elektrovarilno obojko PE32, zaprto z navojnim čepom, skupaj s PVC cevjo, mivko potrebno za zapolnitev PVC cevi,dolžine cca 1,5m, ki se prilagodi na mestu vgradnje ter varilnim, tesnilnim in vijačnim materialom (izdelan po priloženi skici).</t>
  </si>
  <si>
    <t>PEvohalna cev iz trdega PE</t>
  </si>
  <si>
    <t xml:space="preserve">DN 50/100 </t>
  </si>
  <si>
    <t>Gumijasta manšeta za zaprtje odprtine med plinovodno cevjo in zaščitno cevjo, vključno s pritrdilnim materialom.</t>
  </si>
  <si>
    <t>Tesnilna gumijasta manšeta</t>
  </si>
  <si>
    <t>PVC distančni obroč sestavljen iz PVC členov med zaščitno in plinovodno cevjo.</t>
  </si>
  <si>
    <t xml:space="preserve">PVC distančni obroč </t>
  </si>
  <si>
    <t>Cev iz materiala PE100, po SIST EN 12007-2, skupaj z dodatkom za razrez.</t>
  </si>
  <si>
    <t>Zaščitna cev iz PE</t>
  </si>
  <si>
    <t>Reducirni kos iz materiala PE100.</t>
  </si>
  <si>
    <t>Reducirni kos iz materiala PE100</t>
  </si>
  <si>
    <t>SP 3167</t>
  </si>
  <si>
    <t>C - SKUPINSKI PLINSKI PRIKLJUČEK</t>
  </si>
  <si>
    <t xml:space="preserve">B - PLINSKI PRIKLJUČKI - SON PE 32 </t>
  </si>
  <si>
    <t>S 3130</t>
  </si>
  <si>
    <t>S 3100</t>
  </si>
  <si>
    <t>S 3149</t>
  </si>
  <si>
    <t>S 3140</t>
  </si>
  <si>
    <t xml:space="preserve">C - SKUPINSKI PLINSKI PRIKLJUČEK </t>
  </si>
  <si>
    <t xml:space="preserve">B - PLINSKI PRIKLJUČKI -  SON PE 32 </t>
  </si>
  <si>
    <t>GRADNJA PLINOVODA NA OBMOČJU NASELJA GABRJE</t>
  </si>
  <si>
    <t>Prevezava plinovoda</t>
  </si>
  <si>
    <t>Prekinitev dobave plina, ki ga opravi distributer plina.</t>
  </si>
  <si>
    <t>Prekinitev dobave plina</t>
  </si>
  <si>
    <t>Spuščanje plina v plinovod, ki ga opravi distributer plina.</t>
  </si>
  <si>
    <t>Spuščanje plina</t>
  </si>
  <si>
    <r>
      <t>Lok iz materiala PE100, 22</t>
    </r>
    <r>
      <rPr>
        <vertAlign val="superscript"/>
        <sz val="10"/>
        <rFont val="Arial"/>
        <family val="2"/>
        <charset val="238"/>
      </rPr>
      <t>0</t>
    </r>
    <r>
      <rPr>
        <sz val="10"/>
        <rFont val="Arial"/>
        <family val="2"/>
        <charset val="238"/>
      </rPr>
      <t>.</t>
    </r>
  </si>
  <si>
    <r>
      <t>Lok iz materiala PE100-22</t>
    </r>
    <r>
      <rPr>
        <b/>
        <vertAlign val="superscript"/>
        <sz val="10"/>
        <rFont val="Arial"/>
        <family val="2"/>
        <charset val="238"/>
      </rPr>
      <t>0</t>
    </r>
  </si>
  <si>
    <t>GABRJE</t>
  </si>
  <si>
    <t>PLINOVOD S 3140, PE 63x5,8</t>
  </si>
  <si>
    <t>PLINOVOD S 3149, PE 63x5,8</t>
  </si>
  <si>
    <r>
      <t>Lok iz materiala PE100,22</t>
    </r>
    <r>
      <rPr>
        <vertAlign val="superscript"/>
        <sz val="10"/>
        <rFont val="Arial"/>
        <family val="2"/>
        <charset val="238"/>
      </rPr>
      <t>0</t>
    </r>
    <r>
      <rPr>
        <sz val="10"/>
        <rFont val="Arial"/>
        <family val="2"/>
        <charset val="238"/>
      </rPr>
      <t>.</t>
    </r>
  </si>
  <si>
    <t>PLINOVOD S 3100, PE 110x6,6 in PE 63x5,8</t>
  </si>
  <si>
    <t>PLINOVOD S 3130, PE 110x6,6</t>
  </si>
  <si>
    <t>SKUPINSKI PLINSKI PRIKLJUČEK SP 3167, PE 63x5,8</t>
  </si>
  <si>
    <t>PLINSKI PRIKLJUČKI - SON PE 32</t>
  </si>
  <si>
    <t xml:space="preserve">
1
</t>
  </si>
  <si>
    <t xml:space="preserve">
JE 250
</t>
  </si>
  <si>
    <t>S-1000, Cesta v Mestni log</t>
  </si>
  <si>
    <t>1
18
20</t>
  </si>
  <si>
    <t>PE 225x13.4
PE 160x9.5
PE 32x3.0</t>
  </si>
  <si>
    <t>N-17220, N-16150, Cesta v Mestni log</t>
  </si>
  <si>
    <t>B - PLINSKI PRIKLJUČKI -  SON PE 32</t>
  </si>
  <si>
    <t>PREVEZAVE IN OBNOVE PLINOVODOV
NA OBMOČJU RP CESTA V MESTNI LOG</t>
  </si>
  <si>
    <t>Izgradnja plinskih armatur (zapornih pip ZP50, ZP150, ZP200) v regulacijski postaji RS 13 in na plinovodu.</t>
  </si>
  <si>
    <t>Izgradnja plinskih armatur</t>
  </si>
  <si>
    <t>PE sifon - kondenčna cev iz materiala PE100</t>
  </si>
  <si>
    <t>PE225/PVC 200</t>
  </si>
  <si>
    <t>Prehodni kos iz materiala PE/PVC - PIPE LIFE.</t>
  </si>
  <si>
    <t>Prehodni kos PIPE LIFE</t>
  </si>
  <si>
    <t xml:space="preserve">PE225/225 </t>
  </si>
  <si>
    <t xml:space="preserve">PE225/PE160 </t>
  </si>
  <si>
    <t>PE160</t>
  </si>
  <si>
    <t xml:space="preserve">PE160/32 </t>
  </si>
  <si>
    <t>PE160x9,5</t>
  </si>
  <si>
    <t>CESTA V MESTNI LOG</t>
  </si>
  <si>
    <t>PLINOVOD N-17220, PE 160x9.5
PLINOVOD N-16150, PE 225x13.4
PLINSKI PRIKLJUČEK PE 32x3.0</t>
  </si>
  <si>
    <t>Baloniranje plinovoda.</t>
  </si>
  <si>
    <t>Baloniranje plinovoda</t>
  </si>
  <si>
    <t>Varilni nastavek za baloniranje jeklenih cevi.</t>
  </si>
  <si>
    <t>Varilni nastavek za baloniranje</t>
  </si>
  <si>
    <t>Razplinjanje plinovoda z dušikom (jeklo)</t>
  </si>
  <si>
    <t>Razplinjanje plinovoda</t>
  </si>
  <si>
    <t>Izgradnja plinskih armatur (zapornih pip ZP250) v regulacijski postaji RS 13 in na plinovodu.</t>
  </si>
  <si>
    <t>Odstranitev merilnega mesta katodne zaščite MM.</t>
  </si>
  <si>
    <t>Odstranitev merilnega mesta</t>
  </si>
  <si>
    <t>Izvedba izolacije po navodilih proizvajalca.</t>
  </si>
  <si>
    <t xml:space="preserve"> - Overflex - 50 </t>
  </si>
  <si>
    <t xml:space="preserve"> - Flexclad II - C30-50</t>
  </si>
  <si>
    <t xml:space="preserve"> - HTLP 60-DN 250</t>
  </si>
  <si>
    <t>Izolacija neizoliranih delov jeklenega cevovoda (Raychem):</t>
  </si>
  <si>
    <t xml:space="preserve">Izolacija jeklenega plinovoda </t>
  </si>
  <si>
    <t>Rentgenska kontrola zvarov z vrednotenjem pregledanih zvarov inizdelavo zapisnika (100%).</t>
  </si>
  <si>
    <t>Rentgenska  kontrola  zvarov</t>
  </si>
  <si>
    <t>DN 250(273 x 6,3)</t>
  </si>
  <si>
    <t xml:space="preserve"> -  prevzem po DIN 50049, dok. 3.1B</t>
  </si>
  <si>
    <t xml:space="preserve"> - dobavitelj mora imeti ISO 9001</t>
  </si>
  <si>
    <t xml:space="preserve"> - talilni indeks izolacije 0,3g/10min</t>
  </si>
  <si>
    <t xml:space="preserve"> - zaprta s PVC kapo</t>
  </si>
  <si>
    <t xml:space="preserve"> - z višino na koncu posnetja 1,6+/-0,8mm</t>
  </si>
  <si>
    <r>
      <t xml:space="preserve"> - s posnetimi robovi po API (30 + 5/0</t>
    </r>
    <r>
      <rPr>
        <vertAlign val="superscript"/>
        <sz val="10"/>
        <color indexed="8"/>
        <rFont val="Arial"/>
        <family val="2"/>
        <charset val="238"/>
      </rPr>
      <t>o</t>
    </r>
    <r>
      <rPr>
        <sz val="10"/>
        <color indexed="8"/>
        <rFont val="Arial"/>
        <family val="2"/>
        <charset val="238"/>
      </rPr>
      <t>)</t>
    </r>
  </si>
  <si>
    <t xml:space="preserve">   DIN 30670 - razred C</t>
  </si>
  <si>
    <t xml:space="preserve"> - tovarniško zaščitena s PE izolacijo po</t>
  </si>
  <si>
    <t xml:space="preserve"> - visokofrekvenčno vzdolžno varjena</t>
  </si>
  <si>
    <t>Jeklena  cev po DIN 2470, St 37</t>
  </si>
  <si>
    <t xml:space="preserve">
PLINOVOD S-1000, JE 250
</t>
  </si>
  <si>
    <t>Priključni sklop sestavljen iz:
- prehodnega kosa PE32/jeklo DN25,
- jeklene brezšivne srednjetežke črne cevi po DIN 2440, material St 38.5, DN25,
- zapornega organa DN25 iz jekla z navojnima priključkoma, tlačne stopnje PN 4, standardne dolžine, atestirana za zemeljski plin, z ročko za posluževanje, skupaj z izolirnim kosom in tesnilnim materialom, zaprta z navojnim čepom,
- omarice za zaporno pipo, izdelane iz nerjaveče pločevine po delavniški risbi proizvajalca, prirejene za vgradnjo v zid in z napisom: GLAVNA PLINSKA ZAPORNA PIPA, dimenzije: 250x300x200 mm.</t>
  </si>
  <si>
    <t>PLINSKI PRIKLJUČEK - SON PE32</t>
  </si>
  <si>
    <t xml:space="preserve">S K U P A J - F : </t>
  </si>
  <si>
    <t xml:space="preserve"> PE100 / PE32x3.0</t>
  </si>
  <si>
    <t>PRIKLJUČEK I_srednji tlak</t>
  </si>
  <si>
    <t>4.1.5</t>
  </si>
  <si>
    <t>PRIKLJUČEK I_nizek tlak</t>
  </si>
  <si>
    <t>material / dimenzija
priključkov</t>
  </si>
  <si>
    <t>tip priključkov</t>
  </si>
  <si>
    <t>F - PLINSKI PRIKLJUČKI - TIP I</t>
  </si>
  <si>
    <t xml:space="preserve">S K U P A J - D : </t>
  </si>
  <si>
    <t>PE 160x9,5</t>
  </si>
  <si>
    <t>S 1890</t>
  </si>
  <si>
    <t>Tacenska cesta</t>
  </si>
  <si>
    <t>S 1882</t>
  </si>
  <si>
    <t xml:space="preserve">Pot na Goro </t>
  </si>
  <si>
    <t>S 1881</t>
  </si>
  <si>
    <t>N 36318</t>
  </si>
  <si>
    <t>Židankova ulica</t>
  </si>
  <si>
    <t>N 36317</t>
  </si>
  <si>
    <t>Grško</t>
  </si>
  <si>
    <t>N 36316</t>
  </si>
  <si>
    <t>Ulica Lizike Jančarjeve</t>
  </si>
  <si>
    <t>N 36314</t>
  </si>
  <si>
    <t>Ulica Ivice Pirjevčeve (ID 182)</t>
  </si>
  <si>
    <t>D - GLAVNI PLINOVODI</t>
  </si>
  <si>
    <t>POVPREČNA CENA PLINSKEGA PRIKLJUČKA - TIP I_srednji tlak</t>
  </si>
  <si>
    <t>VI</t>
  </si>
  <si>
    <t>POVPREČNA CENA PLINSKEGA PRIKLJUČKA - TIP I_nizek tlak</t>
  </si>
  <si>
    <t>V</t>
  </si>
  <si>
    <t>E - PLINSKI PRIKLJUČKI - TIP I</t>
  </si>
  <si>
    <t>IV</t>
  </si>
  <si>
    <t>C - GLAVNI PLINOVODI</t>
  </si>
  <si>
    <t>SKUPAJ D + E + F</t>
  </si>
  <si>
    <t>PLINOVODNO OMREŽJE NA OBMOČJU_20.1_TACEN JUŽNI DEL</t>
  </si>
  <si>
    <t>ULICA IVICE PIRJEVČEVE</t>
  </si>
  <si>
    <t>PLINOVOD N-36314, PE110x6.6</t>
  </si>
  <si>
    <t>ULICA LIZKE JANČARJEVE</t>
  </si>
  <si>
    <t>PLINOVOD N-36316, PE63x5.8</t>
  </si>
  <si>
    <t>PE110/63</t>
  </si>
  <si>
    <t>GRŠKO</t>
  </si>
  <si>
    <t>PLINOVOD N-36317, PE63x5.8</t>
  </si>
  <si>
    <t xml:space="preserve">DN 100/150 </t>
  </si>
  <si>
    <t>PE160/32</t>
  </si>
  <si>
    <t>ŽIDANKOVA ULICA</t>
  </si>
  <si>
    <t>PLINOVOD N-36318, PE110x6.6</t>
  </si>
  <si>
    <t>PE110/32</t>
  </si>
  <si>
    <t>POT NA GORO</t>
  </si>
  <si>
    <t>PLINOVOD S-1881, PE63x5.8</t>
  </si>
  <si>
    <t>PLINOVOD S-1882, PE63x5.8</t>
  </si>
  <si>
    <t>DN 150/200</t>
  </si>
  <si>
    <t>PE225/32</t>
  </si>
  <si>
    <t>TACENSKA CESTA</t>
  </si>
  <si>
    <t>PLINOVOD S-1890, PE160x9.5</t>
  </si>
  <si>
    <t>Priključni sklop sestavljen iz:
- prehodnega kosa PE32/jeklo DN25,
- jeklene brezšivne srednjetežke črne cevi po DIN 2440, material St 38.5, DN25,
- zapornega organa DN25 iz jekla z navojnima priključkoma, tlačne stopnje PN 4, standardne dolžine, atestirana za zemeljski plin, z ročko za posluževanje, skupaj z izolirnim kosom in tesnilnim materialom, zaprta z navojnim čepom,
- omarice za zaporno pipo, izdelane iz nerjaveče pločevine po delavniški risbi proizvajalca, prirejene za pritrditev na zid s pocinkano zaščitno cevjo in z napisom: GLAVNA PLINSKA ZAPORNA PIPA, dimenzije: 250x300x200 mm.</t>
  </si>
  <si>
    <t>Hišna plinska uvodnica narejena po zahtevah DVGW G 459 in preskušena v skladu z zahtevami DVGW VP 601. Zaporni organ mora biti jeklene izvedbe, tlačne stopnje PN 4 in termično varovan v skladu z zahtevami DVGW VP 301. V ceni uvodnice je zajeta vgradnja skupaj z vrtanjem zidu in vzpostavitvijo v prvotno stanje.</t>
  </si>
  <si>
    <t>PLINSKI PRIKLJUČKI - TIP I_srednji tlak</t>
  </si>
  <si>
    <t>PLINSKI PRIKLJUČKI - TIP I_nizek tlak</t>
  </si>
  <si>
    <t>PLINSKI PRIKLJUČKI - TIP I</t>
  </si>
  <si>
    <t>SP 10255 - samo odcep</t>
  </si>
  <si>
    <t>SP 10256</t>
  </si>
  <si>
    <t>N 10201, PE 110x6,6</t>
  </si>
  <si>
    <t>GRADNJA SISTEMSKEGA POVEZAVE PE 110, ULICA DRAGA - ULICA POD HRIBOM</t>
  </si>
  <si>
    <t xml:space="preserve">PE225/110 </t>
  </si>
  <si>
    <t>POD HRIBOM; DRAGA</t>
  </si>
  <si>
    <t xml:space="preserve">PLINOVOD N-10201, PE 160x9,5 </t>
  </si>
  <si>
    <t>SKUPINSKI PLINSKI PRIKLJUČEK SP-10256, PE 63x5,8</t>
  </si>
  <si>
    <t>SKUPINSKI PLINSKI PRIKLJUČEK SP-10255, PE 63x5,8 - SAMO ODCEP</t>
  </si>
  <si>
    <t xml:space="preserve">S K U P A J - E : </t>
  </si>
  <si>
    <t>P2614</t>
  </si>
  <si>
    <t>Vilharjeva cesta</t>
  </si>
  <si>
    <t>5.2.3</t>
  </si>
  <si>
    <t>dolžina
vročevoda</t>
  </si>
  <si>
    <t>oznaka vročevoda</t>
  </si>
  <si>
    <t>trasa in lokacija</t>
  </si>
  <si>
    <t>E - VROČEVODNI PRIKLJUČKI</t>
  </si>
  <si>
    <t>T2706</t>
  </si>
  <si>
    <t>Vilharjeva cesta ( vzhodni del )</t>
  </si>
  <si>
    <t>5.2.2.</t>
  </si>
  <si>
    <t xml:space="preserve">Vilharjeva cesta ( zahodni del ) </t>
  </si>
  <si>
    <t>5.2.1.</t>
  </si>
  <si>
    <t>D - GLAVNI VROČEVODI</t>
  </si>
  <si>
    <t>5.2 STROJNA DELA</t>
  </si>
  <si>
    <t>SKUPAJ  D + E</t>
  </si>
  <si>
    <t>VROČEVODNO OMREŽJE NA OBMOČJU VILHARJEVE CESTE T2706</t>
  </si>
  <si>
    <t>Skupaj</t>
  </si>
  <si>
    <t>Nepredvidena dela, odobrena s strani nadzora in obračunana po analizi cen v skladu s kalkulativnimi elementi.</t>
  </si>
  <si>
    <t>kpl</t>
  </si>
  <si>
    <t>Postavitev, vzdrževanje in odstranitev.</t>
  </si>
  <si>
    <t>Med deli v kolektorju je potrebno zagotoviti stalno prisilno prezračevanje z minimalno 2,5-kratno izmenjavo zraka na uro. Kolektor velikosti 2 x 2 m, odsek kolektorja skupne dolžine cca. 100 m.</t>
  </si>
  <si>
    <t>Prezračevanje kolektorja</t>
  </si>
  <si>
    <t>Merjenje koncentracije plinov, ki so lahko nevarni za izvajalce del v kolektorju v primeru premalo intenzivnega prezračevanja kolektorja v času izvajanja del:
 - metan, CO, idr.</t>
  </si>
  <si>
    <t>Merjenje koncentracije plinov</t>
  </si>
  <si>
    <r>
      <t>m</t>
    </r>
    <r>
      <rPr>
        <vertAlign val="superscript"/>
        <sz val="10"/>
        <rFont val="Arial"/>
        <family val="2"/>
        <charset val="238"/>
      </rPr>
      <t>2</t>
    </r>
  </si>
  <si>
    <t>Zaščita obstoječe elektro in telekomunikacijske instalacije z negorljivo tekstilno oblogo na mestu varjenja.</t>
  </si>
  <si>
    <t>Zaščitna negorljiva obloga</t>
  </si>
  <si>
    <t>za cev DN 150, debelina 80 mm</t>
  </si>
  <si>
    <t>Dobava - montaža</t>
  </si>
  <si>
    <t xml:space="preserve">cevovoda s cevaki iz neomočljivega in negorljivega izolacijskega materiala, ojačanega z Al folijo. Toplotna prevodnost izolacijskega materiala λ pri 25°C ≤ 0,035 W/mK.
Zaščitni ovoj je izdelan iz Al pločevine, pritrjene s kniping vijaki. </t>
  </si>
  <si>
    <t>Izolacija</t>
  </si>
  <si>
    <t>Dvakratno temeljno barvanje klasičnega dela cevovoda s temeljno barvo, primerno za temperaturo 130 st. C, po predhodnem čiščenju rje.</t>
  </si>
  <si>
    <t>Površinska zaščita cevovodov</t>
  </si>
  <si>
    <t>DN 150</t>
  </si>
  <si>
    <t xml:space="preserve">Radiografska kontrola zvarov (100% - po celotnem obodu).
</t>
  </si>
  <si>
    <t>Radiografija</t>
  </si>
  <si>
    <t xml:space="preserve">Enkratno tlačno preizkušanje in izpiranje cevovoda. </t>
  </si>
  <si>
    <t>Priklop na obstoječe vročevodno omrežje.</t>
  </si>
  <si>
    <t>Priklop</t>
  </si>
  <si>
    <t>Dobava in montaža</t>
  </si>
  <si>
    <t>Aksialni kompenzator za vročo vodo temp. 130°C, s priključki za uvaritev, za kompenzacijo temperaturnega raztezka 82 mm, vključno z varilnim materialom za nazivni tlak PN 16.
Ustreza: ĐĐ Kompenzatori tip AR16/150/110/U/1, V skladu s tehničnimi smernicami JPE.</t>
  </si>
  <si>
    <t>Aksialni kompenzator</t>
  </si>
  <si>
    <t>DN 150 - 6281</t>
  </si>
  <si>
    <t>Izvede se po potrebi.</t>
  </si>
  <si>
    <t>Demontaža, dobava in montaža.</t>
  </si>
  <si>
    <t>Bočno vodilo, izdelano po priloženih risbah iz predpisanih materialov.</t>
  </si>
  <si>
    <t>Bočno vodilo</t>
  </si>
  <si>
    <t xml:space="preserve">DN 150 - 6440 </t>
  </si>
  <si>
    <t>Obešala, izdelana po priloženih risbah iz predpisanih materialov.</t>
  </si>
  <si>
    <t>Obešala</t>
  </si>
  <si>
    <t>DN 150 - 6071</t>
  </si>
  <si>
    <t>Drsne podpore, izdelane po priloženih risbah iz predpisanih materialov.</t>
  </si>
  <si>
    <t>Drsne podpore</t>
  </si>
  <si>
    <t>DN 150 - 6125</t>
  </si>
  <si>
    <t xml:space="preserve">Nepomične podpore, izdelane po priloženih risbah iz predpisanih materialov. </t>
  </si>
  <si>
    <t>Nepomične podpore</t>
  </si>
  <si>
    <t>Gladko krivljeni lok po SIST EN 10253 (DIN 2605), izdelan iz jeklene cevi iz celega, iz materiala P235TR1 (St. 37.0), oblika R=5D, vključno z varilnim materialom.</t>
  </si>
  <si>
    <t>Jekleni lok iz celega, 90°</t>
  </si>
  <si>
    <t xml:space="preserve">DN 150 (168,3 x 4,5 mm) </t>
  </si>
  <si>
    <t>Jeklena cev iz celega, izdelana iz materiala P235TR1 (St. 37.0), dobavljena po SIST EN 10216-1 (DIN 2629/DIN2448), vključno z varilnim materialom. Dela v kolektorju.</t>
  </si>
  <si>
    <t>Jeklena cev iz celega</t>
  </si>
  <si>
    <t>DN 150 (168,3 x 4,5 mm)</t>
  </si>
  <si>
    <t>Izvede se po potrebi!</t>
  </si>
  <si>
    <t>Rezanje vročevoda in njegovo blindiranje z bombiranim pokrovom ter na koncu odstranitev pokrova in ponovno varjenje cevovoda.
Vključno s pokrovom in varilnim materialom.</t>
  </si>
  <si>
    <t>Blindiranje in ponovno varjenje vročevoda</t>
  </si>
  <si>
    <t>DN150/150</t>
  </si>
  <si>
    <t>Demontaža obstoječega pravokotnega odcepa DN 150/150/250 ter 3 m razvoda DN 150, razrez obstoječih cevovodov, vključno odvoz na deponijo, in plačilo pristojbine.
Cena na dolžino trase (2 cevi).</t>
  </si>
  <si>
    <t>Demontaža obstoječih cevovodov</t>
  </si>
  <si>
    <t>a) o meritvi upornosti žic po posameznih 
odsekih trase
b) o lokaciji in dolžini cevi z vgrajenimi
drugačnimi žicami (različne upornosti žic na dolžinski meter)
c) o meritvah vlažnosti v izolaciji cevovoda</t>
  </si>
  <si>
    <t>Izdelava zapisnika</t>
  </si>
  <si>
    <t xml:space="preserve">Merilna doza za povezavo žic za kontrolo vlage, vključno s silikonskim kablom. (ocenjena dolžina kabla je 10m) </t>
  </si>
  <si>
    <t>Merilna doza</t>
  </si>
  <si>
    <t>debeline S=60mm</t>
  </si>
  <si>
    <t xml:space="preserve">Elastična blazina, izdelana iz polietilenske mehke pene, odporne na kemikalije, za prevzemanje raztezkov predizoliranih cevi. </t>
  </si>
  <si>
    <t>Elastična blazina</t>
  </si>
  <si>
    <t>DN 150 / 250</t>
  </si>
  <si>
    <t>Termostezna spojka za izolacijo in tesnenje varjenih spojev, za zalivanje s PU peno, izdelana po standardu SIST EN489 za spoje predizoliranih cevi za daljinsko ogrevanje. Dodatno tesnenje polnilne izvrtine s tipsko preizkušeno zaplato ali termostezno manšeto.
Serija 1</t>
  </si>
  <si>
    <t>Spojka</t>
  </si>
  <si>
    <t>DN 150 / 250/281</t>
  </si>
  <si>
    <r>
      <t xml:space="preserve">Labirintno zidno tesnilo za vgradnjo v zid pri prehodu predizolirane cevi skozi zid, izdelano iz profilirane neoprenske gume.
</t>
    </r>
    <r>
      <rPr>
        <b/>
        <sz val="10"/>
        <rFont val="Arial"/>
        <family val="2"/>
        <charset val="238"/>
      </rPr>
      <t>Serija 1</t>
    </r>
  </si>
  <si>
    <t>Labirintno zidno tesnilo</t>
  </si>
  <si>
    <r>
      <t xml:space="preserve">Zaključna kapa za predizolirano cev za transport vroče vode do 130 st. C, izdelane po standardu SIST EN489 za predizolirane cevne spojke za daljinsko ogrevanje.
</t>
    </r>
    <r>
      <rPr>
        <b/>
        <sz val="10"/>
        <rFont val="Arial"/>
        <family val="2"/>
        <charset val="238"/>
      </rPr>
      <t>Serija 1.</t>
    </r>
  </si>
  <si>
    <t>Zaključna kapa</t>
  </si>
  <si>
    <r>
      <t>DN 150 (168,3 x 4,0 mm) / 250 - 90</t>
    </r>
    <r>
      <rPr>
        <vertAlign val="superscript"/>
        <sz val="10"/>
        <rFont val="Arial"/>
        <family val="2"/>
        <charset val="238"/>
      </rPr>
      <t>0</t>
    </r>
  </si>
  <si>
    <t xml:space="preserve">Sestav materiala enak kot za ravne cevi. </t>
  </si>
  <si>
    <t>SERIJA 1</t>
  </si>
  <si>
    <t>Predizoliran cevni lok 90° - enakokrak za transport vroče vode do 130°C, izdelan po standardu SIST EN 448 za predizolirane fazonske kose za daljinsko ogrevanje, z vgrajenima žicama za kontrolo vlažnosti in lokacijo napake na cevovodu.</t>
  </si>
  <si>
    <t>Predizolirani cevni lok 90°- enakokrak</t>
  </si>
  <si>
    <t>DN 150 (168,3 x 4,0 mm) / 250</t>
  </si>
  <si>
    <t>Predizolirana cev
Predizolirana cev za transport vroče vode do 130° C, izdelana po standardu SIST EN 253 za daljinsko ogrevanje, z vgrajenima žicama za kontrolo vlažnosti in lokacijo napake na cevovodu.
SERIJA 1
Cev za prenos medija:
Jeklena visokofrekvenčno varjena cev iz materiala P235TR1 (St.37.0 BW), dobavljena po SIST EN 10217-1 (DIN 1626, DIN2458) ali ustrezne.
Izolacijski material:
Poliuretanska trdna pena (PUR) izdelana iz poliola in isocianata, primerna za povečano delovno temperaturo do 130°C. Pena je homogena s povprečno velikostjo celic do max. 0,5 mm.
gostota &gt; 60 kg/m3
toplotna prevodnost pri 500C &lt; 0,03 W/mK 
Zaščitna cev:
Cev iz polietilena visoke gostote PEHD, material po DIN 8075, popolnoma nepropustna za vodo, notranjost cevi posebno obdelana za doseganje trdne povezave z izolacijo.
gostota &gt; 940 kg/m3
toplotna prevodnost &lt; 0,43 W/mK 
Dobavljena v palicah dolžine 6 ali 12 m.
Dobava - montaža</t>
  </si>
  <si>
    <t>Predizolirana cev</t>
  </si>
  <si>
    <t>VILHARJEVA CESTA ZAHOD</t>
  </si>
  <si>
    <t>GLAVNI VROČEVOD T2706, DN150</t>
  </si>
  <si>
    <t>5.2.1</t>
  </si>
  <si>
    <t>5.2</t>
  </si>
  <si>
    <t>5.0</t>
  </si>
  <si>
    <t>Med deli v kolektorju je potrebno zagotoviti stalno prisilno prezračevanje z minimalno 2,5-kratno izmenjavo zraka na uro. Kolektor je kvadratnega preseka velikosti 2x2 m in skupne dolžine cca. 350 m.</t>
  </si>
  <si>
    <t>za cev DN 150, debelina 100 mm</t>
  </si>
  <si>
    <t>DN 250</t>
  </si>
  <si>
    <t>DN 50</t>
  </si>
  <si>
    <t>Penetracijska kontrola zvara (100% - po celotnem obodu).</t>
  </si>
  <si>
    <t>Penetracijska kontrola zvara</t>
  </si>
  <si>
    <t>DN150 PN 16 ( AR 16/150/110/U/1 )</t>
  </si>
  <si>
    <t>za pomik 110 mm, +-55 mm</t>
  </si>
  <si>
    <r>
      <t xml:space="preserve">Aksialni kompenzator
</t>
    </r>
    <r>
      <rPr>
        <sz val="10"/>
        <rFont val="Arial"/>
        <family val="2"/>
        <charset val="238"/>
      </rPr>
      <t>Aksialni kompenzator za vročo vodo temp. do 130 st. PN 16, s priključki za uvaritev, komplet z montažnim materialom.</t>
    </r>
    <r>
      <rPr>
        <b/>
        <u/>
        <sz val="10"/>
        <rFont val="Arial"/>
        <family val="2"/>
        <charset val="238"/>
      </rPr>
      <t xml:space="preserve">
</t>
    </r>
    <r>
      <rPr>
        <sz val="10"/>
        <rFont val="Arial"/>
        <family val="2"/>
        <charset val="238"/>
      </rPr>
      <t>( kompenzatorji morajo biti obvezno prednapeti ).</t>
    </r>
  </si>
  <si>
    <t>DN50</t>
  </si>
  <si>
    <t>Ravni zaporni ventil za vročo vodo temp. 130°C, vključno s protiprirobnicami, tesnili in vijaki, za nazivni tlak PN 16.
Ustreza KLINGER KVN ali ustrezen v skladu s Tehničnimi zahtevami JPE.</t>
  </si>
  <si>
    <t>Zaporni ventil</t>
  </si>
  <si>
    <t xml:space="preserve">DN 150 - 6071 </t>
  </si>
  <si>
    <t>Drsne podpore - v kolektorju</t>
  </si>
  <si>
    <t>Bočno vodilo - v kolektorju</t>
  </si>
  <si>
    <t>Nepomične podpore - v kolektorju</t>
  </si>
  <si>
    <t>R DN 250/DN 150</t>
  </si>
  <si>
    <t>Nesimetrični reducirni kos po SIST EN 10253 (DIN 2616), izdelan iz jeklene cevi iz celega, material P235TR1 (St. 37.0), vključno z varilnim materialom.</t>
  </si>
  <si>
    <t>Reducirni kos</t>
  </si>
  <si>
    <t xml:space="preserve">DN 50 </t>
  </si>
  <si>
    <t xml:space="preserve">DN 50 (60,3 x 2,9 mm) </t>
  </si>
  <si>
    <t>Jeklena cev iz celega, izdelana iz materiala P235TR1 (St. 37.0), dobavljena po SIST EN 10216-1 (DIN 2629/DIN2448), vključno z varilnim materialom.</t>
  </si>
  <si>
    <t xml:space="preserve">Prekinitev vročevoda DN 50 in zaključek cevovoda z dobavo in vgradnjo bombiranega pokrova. </t>
  </si>
  <si>
    <t>Prekinitev cevovda</t>
  </si>
  <si>
    <t xml:space="preserve">Izrez odcepa DN 50/50 in vgradnja nadomestnega kosa cevi DN 50  vključno odvoz na deponijo, in plačilo pristojbine.
- ohranitev prednapetja vročevoda
- izrez dela cevovoda
- izdelava nadomestnega kosa cevi, vključno priprava robov za varjenje
- varenje nadomestnega kosa ( 2 zvara ).
Material nadomestnega kosa je jeklena cev iz celega, izdelana iz materiala P235TR1 (St. 37.0), dobavljena po SIST EN 10216-1 (DIN 2629/DIN2448), tlačno preizkušena do min. 50bar.
Vključno z varilnim materialom.
</t>
  </si>
  <si>
    <t>Izrez odcepa</t>
  </si>
  <si>
    <t>Demontaža in razrez obstoječih cevovodov, vključno odvoz na deponijo, in plačilo pristojbine.
Cena na dolžino trase (2 cevi).</t>
  </si>
  <si>
    <t>100 mm</t>
  </si>
  <si>
    <t>50 mm</t>
  </si>
  <si>
    <t>Demontaža in ponovna montaža obstoječe izolacije z vročevoda, vključno oplaščenje iz strešne lepenke ali Al pločevine, pritrdilni material ter transport na deponijo in plačilo pristojbine.
za cevi DN250, DN150 in DN50</t>
  </si>
  <si>
    <t>Demontaža izolacije</t>
  </si>
  <si>
    <t>Demontaža obstoječe izolacije z vročevoda, vključno oplaščenje iz strešne lepenke ali Al pločevine, pritrdilni material ter transport na deponijo in plačilo pristojbine.
za cevi DN250, DN150 in DN50</t>
  </si>
  <si>
    <t>VILHARJEVA ULICA VZHOD</t>
  </si>
  <si>
    <t>5.2.2</t>
  </si>
  <si>
    <t>DN50/125 - DN 100/200</t>
  </si>
  <si>
    <t>Demontaža obstoječega predizoliranega predizoliranega vročevoda DN 50/125, razrez obstoječih cevovodov, vključno odvoz na deponijo, in plačilo pristojbine.
Cena na dolžino trase (2 cevi).</t>
  </si>
  <si>
    <t>debeline S=40mm</t>
  </si>
  <si>
    <t>DN 50 / 125</t>
  </si>
  <si>
    <t>DN 50 (60,3 x 2,9 mm) / 125 - 450</t>
  </si>
  <si>
    <t>Predizoliran cevni lok 450 - enakokrak za transport vroče vode do 130°C, izdelana po standardu SIST EN 448 za predizolirane fazonske kose za daljinsko ogrevanje, z vgrajenima žicama za kontrolo vlažnosti in lokacijo napake na cevovodu.</t>
  </si>
  <si>
    <t>Predizolirani cevni lok 45°- enakokrak</t>
  </si>
  <si>
    <t>DN 50 (60,3 x 2,9 mm) / 125</t>
  </si>
  <si>
    <t>VILHARJEVA ULICA</t>
  </si>
  <si>
    <t>VROČEVOD P2614, DN50/125</t>
  </si>
  <si>
    <t>30III-764-00</t>
  </si>
  <si>
    <t>Gradnja vročevoda T2706 v kolektorju po Vilharjevi cesti</t>
  </si>
  <si>
    <t>30II-887-000</t>
  </si>
  <si>
    <t>30II-868-000</t>
  </si>
  <si>
    <t>Gradnja plinovoda na območju naselja Gabrje</t>
  </si>
  <si>
    <t>Gradnja plinovodnega omrežja na območju Tacna jug - AGL 20.1</t>
  </si>
  <si>
    <t>SKUPNA REKAPITULACIJA 1 + 2 + 3 + 4 + 5. SKLOP</t>
  </si>
  <si>
    <t>Gradnja sistemske povezave plinovoda PE110 po ulici Draga in ulici Pod hribom</t>
  </si>
  <si>
    <t>30II-929-000</t>
  </si>
  <si>
    <t>30II-860-007</t>
  </si>
  <si>
    <t>1. SKLOP</t>
  </si>
  <si>
    <t>2. SKLOP</t>
  </si>
  <si>
    <t>3. SKLOP</t>
  </si>
  <si>
    <t>4. SKLOP</t>
  </si>
  <si>
    <t>5. SKLOP</t>
  </si>
  <si>
    <t xml:space="preserve">Prevezava novoprojektiranega plinovoda na obstoječe plinovodno omrežje, ki ga opravi distributer plina. </t>
  </si>
  <si>
    <t>Prevezava novoprojektiranega plinovoda na obstoječe plinovodno omrežje, ki ga opravi distributer plina.</t>
  </si>
  <si>
    <t>Prevezave in obnove plinovodov na območju RP Cesta v Mestni log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</si>
</sst>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_-* #,##0.00\ &quot;SIT&quot;_-;\-* #,##0.00\ &quot;SIT&quot;_-;_-* &quot;-&quot;??\ &quot;SIT&quot;_-;_-@_-"/>
    <numFmt numFmtId="165" formatCode=";;;"/>
    <numFmt numFmtId="166" formatCode="#,##0.00\ [$€-1]"/>
  </numFmts>
  <fonts count="33" x14ac:knownFonts="1">
    <font>
      <sz val="10"/>
      <name val="Arial CE"/>
      <charset val="238"/>
    </font>
    <font>
      <sz val="10"/>
      <name val="Arial CE"/>
      <charset val="238"/>
    </font>
    <font>
      <sz val="10"/>
      <name val="Times New Roman"/>
      <family val="1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strike/>
      <sz val="10"/>
      <name val="Arial"/>
      <family val="2"/>
      <charset val="238"/>
    </font>
    <font>
      <vertAlign val="superscript"/>
      <sz val="10"/>
      <name val="Arial"/>
      <family val="2"/>
      <charset val="238"/>
    </font>
    <font>
      <b/>
      <sz val="14"/>
      <name val="Arial"/>
      <family val="2"/>
      <charset val="238"/>
    </font>
    <font>
      <sz val="10"/>
      <color theme="1"/>
      <name val="Arial"/>
      <family val="2"/>
      <charset val="238"/>
    </font>
    <font>
      <i/>
      <sz val="10"/>
      <color rgb="FF7F7F7F"/>
      <name val="Arial"/>
      <family val="2"/>
      <charset val="238"/>
    </font>
    <font>
      <sz val="10"/>
      <name val="Times New Roman CE"/>
      <charset val="238"/>
    </font>
    <font>
      <sz val="12"/>
      <name val="Arial"/>
      <family val="2"/>
      <charset val="238"/>
    </font>
    <font>
      <b/>
      <u/>
      <sz val="20"/>
      <name val="Arial"/>
      <family val="2"/>
      <charset val="238"/>
    </font>
    <font>
      <u/>
      <sz val="10"/>
      <name val="Arial"/>
      <family val="2"/>
      <charset val="238"/>
    </font>
    <font>
      <b/>
      <sz val="20"/>
      <name val="Arial"/>
      <family val="2"/>
      <charset val="238"/>
    </font>
    <font>
      <b/>
      <sz val="16"/>
      <name val="Arial"/>
      <family val="2"/>
      <charset val="238"/>
    </font>
    <font>
      <sz val="14"/>
      <name val="Arial CE"/>
      <charset val="238"/>
    </font>
    <font>
      <b/>
      <sz val="12"/>
      <name val="Arial CE"/>
      <charset val="238"/>
    </font>
    <font>
      <b/>
      <sz val="12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i/>
      <sz val="10"/>
      <name val="Arial"/>
      <family val="2"/>
      <charset val="238"/>
    </font>
    <font>
      <b/>
      <vertAlign val="superscript"/>
      <sz val="10"/>
      <name val="Arial"/>
      <family val="2"/>
      <charset val="238"/>
    </font>
    <font>
      <sz val="10"/>
      <color rgb="FFFF0000"/>
      <name val="Arial"/>
      <family val="2"/>
      <charset val="238"/>
    </font>
    <font>
      <sz val="10"/>
      <color indexed="8"/>
      <name val="Arial"/>
      <family val="2"/>
      <charset val="238"/>
    </font>
    <font>
      <vertAlign val="superscript"/>
      <sz val="10"/>
      <color indexed="8"/>
      <name val="Arial"/>
      <family val="2"/>
      <charset val="238"/>
    </font>
    <font>
      <b/>
      <sz val="10"/>
      <color indexed="8"/>
      <name val="Arial"/>
      <family val="2"/>
      <charset val="238"/>
    </font>
    <font>
      <sz val="10"/>
      <name val="Times New Roman CE"/>
      <family val="1"/>
      <charset val="238"/>
    </font>
    <font>
      <b/>
      <u/>
      <sz val="10"/>
      <name val="Arial"/>
      <family val="2"/>
      <charset val="238"/>
    </font>
    <font>
      <sz val="10"/>
      <color rgb="FFFF0000"/>
      <name val="Times New Roman CE"/>
      <family val="1"/>
      <charset val="238"/>
    </font>
    <font>
      <b/>
      <sz val="10"/>
      <name val="Times New Roman CE"/>
      <charset val="238"/>
    </font>
    <font>
      <sz val="10"/>
      <color indexed="8"/>
      <name val="Times New Roman CE"/>
      <family val="1"/>
      <charset val="238"/>
    </font>
    <font>
      <sz val="12"/>
      <name val="Arial CE"/>
      <charset val="238"/>
    </font>
  </fonts>
  <fills count="10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7030A0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mediumDashDot">
        <color indexed="64"/>
      </bottom>
      <diagonal/>
    </border>
    <border>
      <left/>
      <right/>
      <top style="mediumDashDot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auto="1"/>
      </right>
      <top style="thin">
        <color indexed="64"/>
      </top>
      <bottom/>
      <diagonal/>
    </border>
    <border>
      <left style="dotted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21">
    <xf numFmtId="0" fontId="0" fillId="0" borderId="0"/>
    <xf numFmtId="0" fontId="2" fillId="0" borderId="0"/>
    <xf numFmtId="164" fontId="1" fillId="0" borderId="0" applyFont="0" applyFill="0" applyBorder="0" applyAlignment="0" applyProtection="0"/>
    <xf numFmtId="0" fontId="9" fillId="0" borderId="0"/>
    <xf numFmtId="0" fontId="9" fillId="0" borderId="0"/>
    <xf numFmtId="0" fontId="1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0" fillId="0" borderId="0" applyNumberFormat="0" applyFill="0" applyBorder="0" applyAlignment="0" applyProtection="0"/>
    <xf numFmtId="0" fontId="11" fillId="0" borderId="0"/>
    <xf numFmtId="164" fontId="1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3" fontId="1" fillId="0" borderId="0" applyFont="0" applyFill="0" applyBorder="0" applyAlignment="0" applyProtection="0"/>
    <xf numFmtId="0" fontId="2" fillId="0" borderId="0"/>
  </cellStyleXfs>
  <cellXfs count="568">
    <xf numFmtId="0" fontId="0" fillId="0" borderId="0" xfId="0"/>
    <xf numFmtId="0" fontId="3" fillId="0" borderId="0" xfId="0" applyFont="1" applyFill="1" applyProtection="1"/>
    <xf numFmtId="4" fontId="4" fillId="0" borderId="5" xfId="0" applyNumberFormat="1" applyFont="1" applyFill="1" applyBorder="1" applyAlignment="1" applyProtection="1">
      <alignment horizontal="center" vertical="center"/>
    </xf>
    <xf numFmtId="49" fontId="3" fillId="0" borderId="6" xfId="0" applyNumberFormat="1" applyFont="1" applyFill="1" applyBorder="1" applyAlignment="1" applyProtection="1">
      <alignment vertical="center"/>
    </xf>
    <xf numFmtId="0" fontId="4" fillId="3" borderId="6" xfId="13" applyFont="1" applyFill="1" applyBorder="1" applyAlignment="1" applyProtection="1">
      <alignment horizontal="center" vertical="center"/>
    </xf>
    <xf numFmtId="0" fontId="4" fillId="0" borderId="6" xfId="13" applyFont="1" applyBorder="1" applyAlignment="1" applyProtection="1">
      <alignment horizontal="center" vertical="center"/>
    </xf>
    <xf numFmtId="4" fontId="4" fillId="0" borderId="6" xfId="13" applyNumberFormat="1" applyFont="1" applyBorder="1" applyAlignment="1" applyProtection="1">
      <alignment horizontal="right" vertical="center"/>
    </xf>
    <xf numFmtId="0" fontId="4" fillId="0" borderId="6" xfId="13" applyFont="1" applyFill="1" applyBorder="1" applyAlignment="1" applyProtection="1">
      <alignment horizontal="center" vertical="center"/>
    </xf>
    <xf numFmtId="4" fontId="4" fillId="0" borderId="0" xfId="2" applyNumberFormat="1" applyFont="1" applyFill="1" applyBorder="1" applyAlignment="1" applyProtection="1">
      <alignment horizontal="right"/>
    </xf>
    <xf numFmtId="0" fontId="4" fillId="0" borderId="11" xfId="13" applyFont="1" applyBorder="1" applyAlignment="1" applyProtection="1">
      <alignment horizontal="center" vertical="center"/>
    </xf>
    <xf numFmtId="0" fontId="4" fillId="0" borderId="11" xfId="13" applyFont="1" applyBorder="1" applyAlignment="1" applyProtection="1">
      <alignment vertical="center" wrapText="1"/>
    </xf>
    <xf numFmtId="0" fontId="3" fillId="0" borderId="11" xfId="13" applyFont="1" applyBorder="1" applyAlignment="1" applyProtection="1">
      <alignment vertical="center" wrapText="1"/>
    </xf>
    <xf numFmtId="4" fontId="4" fillId="0" borderId="11" xfId="13" applyNumberFormat="1" applyFont="1" applyBorder="1" applyAlignment="1" applyProtection="1">
      <alignment horizontal="right" vertical="center"/>
    </xf>
    <xf numFmtId="0" fontId="4" fillId="0" borderId="12" xfId="0" applyFont="1" applyFill="1" applyBorder="1" applyAlignment="1" applyProtection="1"/>
    <xf numFmtId="0" fontId="3" fillId="0" borderId="0" xfId="0" applyFont="1" applyFill="1" applyAlignment="1" applyProtection="1">
      <alignment horizontal="center"/>
    </xf>
    <xf numFmtId="0" fontId="3" fillId="0" borderId="6" xfId="0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right"/>
    </xf>
    <xf numFmtId="0" fontId="3" fillId="0" borderId="0" xfId="0" applyFont="1" applyFill="1" applyBorder="1" applyAlignment="1" applyProtection="1">
      <alignment horizontal="center"/>
    </xf>
    <xf numFmtId="0" fontId="3" fillId="0" borderId="0" xfId="0" applyFont="1" applyFill="1" applyBorder="1" applyProtection="1"/>
    <xf numFmtId="0" fontId="4" fillId="0" borderId="0" xfId="0" applyFont="1" applyFill="1" applyBorder="1" applyProtection="1"/>
    <xf numFmtId="0" fontId="5" fillId="0" borderId="0" xfId="0" applyFont="1" applyFill="1" applyBorder="1" applyProtection="1"/>
    <xf numFmtId="0" fontId="3" fillId="0" borderId="0" xfId="0" applyFont="1" applyAlignment="1" applyProtection="1">
      <alignment vertical="top"/>
    </xf>
    <xf numFmtId="0" fontId="3" fillId="0" borderId="2" xfId="0" applyFont="1" applyBorder="1" applyAlignment="1" applyProtection="1">
      <alignment vertical="top"/>
    </xf>
    <xf numFmtId="4" fontId="3" fillId="0" borderId="0" xfId="0" applyNumberFormat="1" applyFont="1" applyFill="1" applyBorder="1" applyAlignment="1" applyProtection="1">
      <alignment horizontal="right"/>
    </xf>
    <xf numFmtId="0" fontId="3" fillId="0" borderId="0" xfId="0" applyFont="1" applyFill="1" applyBorder="1" applyAlignment="1" applyProtection="1">
      <alignment horizontal="left" vertical="top" wrapText="1"/>
    </xf>
    <xf numFmtId="2" fontId="3" fillId="0" borderId="0" xfId="0" applyNumberFormat="1" applyFont="1" applyFill="1" applyBorder="1" applyAlignment="1" applyProtection="1">
      <alignment horizontal="right"/>
    </xf>
    <xf numFmtId="2" fontId="3" fillId="0" borderId="1" xfId="0" applyNumberFormat="1" applyFont="1" applyFill="1" applyBorder="1" applyAlignment="1" applyProtection="1">
      <alignment horizontal="right"/>
    </xf>
    <xf numFmtId="0" fontId="4" fillId="0" borderId="0" xfId="0" applyFont="1" applyAlignment="1" applyProtection="1">
      <alignment horizontal="left" vertical="top"/>
    </xf>
    <xf numFmtId="49" fontId="4" fillId="0" borderId="17" xfId="0" applyNumberFormat="1" applyFont="1" applyBorder="1" applyAlignment="1" applyProtection="1">
      <alignment horizontal="center" vertical="center" textRotation="90"/>
    </xf>
    <xf numFmtId="0" fontId="4" fillId="0" borderId="17" xfId="0" applyFont="1" applyBorder="1" applyAlignment="1" applyProtection="1">
      <alignment horizontal="center" vertical="center" textRotation="90"/>
    </xf>
    <xf numFmtId="4" fontId="4" fillId="0" borderId="17" xfId="0" applyNumberFormat="1" applyFont="1" applyBorder="1" applyAlignment="1" applyProtection="1">
      <alignment horizontal="right" vertical="center" textRotation="90" wrapText="1"/>
    </xf>
    <xf numFmtId="49" fontId="12" fillId="0" borderId="0" xfId="0" applyNumberFormat="1" applyFont="1" applyProtection="1"/>
    <xf numFmtId="0" fontId="15" fillId="0" borderId="0" xfId="0" applyFont="1" applyAlignment="1" applyProtection="1">
      <alignment horizontal="center" vertical="center" wrapText="1"/>
    </xf>
    <xf numFmtId="0" fontId="3" fillId="0" borderId="0" xfId="0" applyFont="1" applyAlignment="1" applyProtection="1">
      <alignment horizontal="center" vertical="center" wrapText="1"/>
    </xf>
    <xf numFmtId="49" fontId="16" fillId="0" borderId="18" xfId="0" applyNumberFormat="1" applyFont="1" applyBorder="1" applyAlignment="1" applyProtection="1">
      <alignment vertical="center" wrapText="1"/>
    </xf>
    <xf numFmtId="0" fontId="16" fillId="0" borderId="16" xfId="0" applyFont="1" applyBorder="1" applyAlignment="1" applyProtection="1">
      <alignment horizontal="center" vertical="center" wrapText="1"/>
    </xf>
    <xf numFmtId="49" fontId="5" fillId="0" borderId="16" xfId="0" applyNumberFormat="1" applyFont="1" applyBorder="1" applyAlignment="1" applyProtection="1">
      <alignment vertical="top"/>
    </xf>
    <xf numFmtId="166" fontId="5" fillId="0" borderId="16" xfId="0" applyNumberFormat="1" applyFont="1" applyBorder="1" applyAlignment="1" applyProtection="1">
      <alignment vertical="center"/>
    </xf>
    <xf numFmtId="0" fontId="8" fillId="0" borderId="0" xfId="0" applyFont="1" applyBorder="1" applyProtection="1"/>
    <xf numFmtId="49" fontId="5" fillId="0" borderId="0" xfId="0" applyNumberFormat="1" applyFont="1" applyBorder="1" applyAlignment="1" applyProtection="1">
      <alignment horizontal="center"/>
    </xf>
    <xf numFmtId="0" fontId="5" fillId="0" borderId="0" xfId="0" applyFont="1" applyBorder="1" applyProtection="1"/>
    <xf numFmtId="166" fontId="8" fillId="4" borderId="19" xfId="0" applyNumberFormat="1" applyFont="1" applyFill="1" applyBorder="1" applyProtection="1"/>
    <xf numFmtId="166" fontId="8" fillId="4" borderId="0" xfId="0" applyNumberFormat="1" applyFont="1" applyFill="1" applyBorder="1" applyProtection="1"/>
    <xf numFmtId="0" fontId="0" fillId="0" borderId="20" xfId="0" applyBorder="1"/>
    <xf numFmtId="0" fontId="17" fillId="0" borderId="0" xfId="0" applyFont="1"/>
    <xf numFmtId="166" fontId="8" fillId="5" borderId="21" xfId="0" applyNumberFormat="1" applyFont="1" applyFill="1" applyBorder="1" applyProtection="1"/>
    <xf numFmtId="0" fontId="5" fillId="0" borderId="16" xfId="0" applyFont="1" applyBorder="1" applyAlignment="1">
      <alignment horizontal="center" vertical="top"/>
    </xf>
    <xf numFmtId="0" fontId="8" fillId="0" borderId="0" xfId="0" applyFont="1" applyFill="1" applyAlignment="1" applyProtection="1">
      <alignment vertical="center"/>
    </xf>
    <xf numFmtId="0" fontId="3" fillId="0" borderId="1" xfId="0" applyFont="1" applyBorder="1" applyAlignment="1" applyProtection="1">
      <alignment vertical="top"/>
    </xf>
    <xf numFmtId="0" fontId="3" fillId="0" borderId="0" xfId="0" applyFont="1" applyBorder="1" applyAlignment="1" applyProtection="1">
      <alignment vertical="top"/>
    </xf>
    <xf numFmtId="49" fontId="12" fillId="5" borderId="0" xfId="0" applyNumberFormat="1" applyFont="1" applyFill="1" applyProtection="1"/>
    <xf numFmtId="49" fontId="5" fillId="0" borderId="23" xfId="0" applyNumberFormat="1" applyFont="1" applyBorder="1" applyProtection="1"/>
    <xf numFmtId="0" fontId="18" fillId="0" borderId="22" xfId="0" applyFont="1" applyFill="1" applyBorder="1" applyAlignment="1">
      <alignment horizontal="center"/>
    </xf>
    <xf numFmtId="0" fontId="4" fillId="0" borderId="0" xfId="0" applyFont="1" applyFill="1" applyBorder="1" applyAlignment="1" applyProtection="1">
      <alignment horizontal="center" vertical="top" wrapText="1"/>
    </xf>
    <xf numFmtId="0" fontId="4" fillId="0" borderId="0" xfId="0" applyFont="1" applyFill="1" applyBorder="1" applyAlignment="1" applyProtection="1">
      <alignment horizontal="left" vertical="top" wrapText="1"/>
    </xf>
    <xf numFmtId="0" fontId="3" fillId="0" borderId="0" xfId="0" applyFont="1" applyFill="1" applyBorder="1" applyAlignment="1" applyProtection="1">
      <alignment horizontal="right"/>
    </xf>
    <xf numFmtId="4" fontId="3" fillId="0" borderId="16" xfId="0" applyNumberFormat="1" applyFont="1" applyFill="1" applyBorder="1" applyAlignment="1" applyProtection="1">
      <alignment horizontal="right"/>
      <protection locked="0"/>
    </xf>
    <xf numFmtId="0" fontId="3" fillId="0" borderId="1" xfId="0" applyFont="1" applyFill="1" applyBorder="1" applyAlignment="1" applyProtection="1">
      <alignment horizontal="center"/>
    </xf>
    <xf numFmtId="4" fontId="4" fillId="0" borderId="6" xfId="13" applyNumberFormat="1" applyFont="1" applyFill="1" applyBorder="1" applyAlignment="1" applyProtection="1">
      <alignment horizontal="right" vertical="center"/>
    </xf>
    <xf numFmtId="0" fontId="3" fillId="0" borderId="6" xfId="0" applyFont="1" applyFill="1" applyBorder="1" applyAlignment="1" applyProtection="1">
      <alignment horizontal="left" vertical="center"/>
    </xf>
    <xf numFmtId="0" fontId="3" fillId="0" borderId="6" xfId="0" applyFont="1" applyFill="1" applyBorder="1" applyAlignment="1" applyProtection="1">
      <alignment horizontal="center" vertical="center" wrapText="1"/>
    </xf>
    <xf numFmtId="0" fontId="3" fillId="0" borderId="5" xfId="0" applyFont="1" applyFill="1" applyBorder="1" applyAlignment="1" applyProtection="1">
      <alignment horizontal="center" vertical="center"/>
    </xf>
    <xf numFmtId="0" fontId="3" fillId="0" borderId="0" xfId="0" applyFont="1" applyProtection="1"/>
    <xf numFmtId="4" fontId="3" fillId="0" borderId="0" xfId="0" applyNumberFormat="1" applyFont="1" applyProtection="1"/>
    <xf numFmtId="0" fontId="3" fillId="0" borderId="0" xfId="0" applyFont="1" applyAlignment="1" applyProtection="1">
      <alignment horizontal="right"/>
    </xf>
    <xf numFmtId="0" fontId="3" fillId="0" borderId="0" xfId="0" applyFont="1" applyAlignment="1" applyProtection="1">
      <alignment horizontal="center" vertical="top"/>
    </xf>
    <xf numFmtId="4" fontId="4" fillId="0" borderId="3" xfId="0" applyNumberFormat="1" applyFont="1" applyBorder="1" applyAlignment="1" applyProtection="1"/>
    <xf numFmtId="4" fontId="4" fillId="0" borderId="3" xfId="0" applyNumberFormat="1" applyFont="1" applyBorder="1" applyAlignment="1" applyProtection="1">
      <alignment horizontal="right"/>
    </xf>
    <xf numFmtId="0" fontId="3" fillId="0" borderId="3" xfId="0" applyFont="1" applyBorder="1" applyAlignment="1" applyProtection="1"/>
    <xf numFmtId="0" fontId="3" fillId="0" borderId="3" xfId="0" applyFont="1" applyBorder="1" applyAlignment="1" applyProtection="1">
      <alignment horizontal="right"/>
    </xf>
    <xf numFmtId="0" fontId="4" fillId="0" borderId="3" xfId="0" applyFont="1" applyBorder="1" applyAlignment="1" applyProtection="1">
      <alignment vertical="top"/>
    </xf>
    <xf numFmtId="0" fontId="3" fillId="0" borderId="3" xfId="0" applyFont="1" applyBorder="1" applyAlignment="1" applyProtection="1">
      <alignment horizontal="center" vertical="top"/>
    </xf>
    <xf numFmtId="4" fontId="3" fillId="0" borderId="1" xfId="0" applyNumberFormat="1" applyFont="1" applyBorder="1" applyAlignment="1" applyProtection="1">
      <alignment horizontal="right"/>
    </xf>
    <xf numFmtId="0" fontId="3" fillId="0" borderId="1" xfId="0" applyFont="1" applyBorder="1" applyAlignment="1" applyProtection="1"/>
    <xf numFmtId="0" fontId="3" fillId="0" borderId="1" xfId="0" applyFont="1" applyBorder="1" applyAlignment="1" applyProtection="1">
      <alignment horizontal="right"/>
    </xf>
    <xf numFmtId="0" fontId="3" fillId="0" borderId="1" xfId="0" applyFont="1" applyBorder="1" applyAlignment="1" applyProtection="1">
      <alignment horizontal="center" vertical="top"/>
    </xf>
    <xf numFmtId="4" fontId="3" fillId="0" borderId="0" xfId="0" applyNumberFormat="1" applyFont="1" applyBorder="1" applyAlignment="1" applyProtection="1">
      <alignment horizontal="right"/>
    </xf>
    <xf numFmtId="4" fontId="3" fillId="0" borderId="0" xfId="0" applyNumberFormat="1" applyFont="1" applyBorder="1" applyAlignment="1" applyProtection="1"/>
    <xf numFmtId="9" fontId="3" fillId="0" borderId="0" xfId="0" applyNumberFormat="1" applyFont="1" applyBorder="1" applyProtection="1"/>
    <xf numFmtId="0" fontId="3" fillId="0" borderId="0" xfId="0" applyFont="1" applyBorder="1" applyAlignment="1" applyProtection="1">
      <alignment horizontal="right"/>
    </xf>
    <xf numFmtId="0" fontId="3" fillId="0" borderId="0" xfId="0" applyFont="1" applyBorder="1" applyAlignment="1" applyProtection="1">
      <alignment horizontal="center" vertical="top"/>
    </xf>
    <xf numFmtId="0" fontId="3" fillId="0" borderId="0" xfId="0" applyFont="1" applyBorder="1" applyAlignment="1" applyProtection="1"/>
    <xf numFmtId="0" fontId="3" fillId="0" borderId="0" xfId="0" applyFont="1" applyBorder="1" applyAlignment="1" applyProtection="1">
      <alignment horizontal="left" vertical="top" wrapText="1"/>
    </xf>
    <xf numFmtId="0" fontId="4" fillId="0" borderId="0" xfId="0" applyFont="1" applyBorder="1" applyAlignment="1" applyProtection="1">
      <alignment horizontal="center" vertical="top"/>
    </xf>
    <xf numFmtId="0" fontId="4" fillId="0" borderId="0" xfId="0" applyFont="1" applyBorder="1" applyAlignment="1" applyProtection="1">
      <alignment vertical="top"/>
    </xf>
    <xf numFmtId="0" fontId="4" fillId="0" borderId="0" xfId="0" applyFont="1" applyBorder="1" applyAlignment="1" applyProtection="1">
      <alignment horizontal="center" vertical="top" wrapText="1"/>
    </xf>
    <xf numFmtId="4" fontId="3" fillId="0" borderId="2" xfId="0" applyNumberFormat="1" applyFont="1" applyBorder="1" applyAlignment="1" applyProtection="1">
      <alignment horizontal="right"/>
    </xf>
    <xf numFmtId="0" fontId="3" fillId="0" borderId="2" xfId="0" applyFont="1" applyBorder="1" applyAlignment="1" applyProtection="1"/>
    <xf numFmtId="0" fontId="3" fillId="0" borderId="2" xfId="0" applyFont="1" applyBorder="1" applyAlignment="1" applyProtection="1">
      <alignment horizontal="right"/>
    </xf>
    <xf numFmtId="0" fontId="4" fillId="0" borderId="2" xfId="0" applyFont="1" applyBorder="1" applyAlignment="1" applyProtection="1">
      <alignment horizontal="center" vertical="top"/>
    </xf>
    <xf numFmtId="4" fontId="3" fillId="0" borderId="1" xfId="0" applyNumberFormat="1" applyFont="1" applyBorder="1" applyAlignment="1" applyProtection="1"/>
    <xf numFmtId="0" fontId="4" fillId="0" borderId="1" xfId="0" applyFont="1" applyBorder="1" applyAlignment="1" applyProtection="1">
      <alignment horizontal="center" vertical="top"/>
    </xf>
    <xf numFmtId="4" fontId="3" fillId="0" borderId="16" xfId="0" applyNumberFormat="1" applyFont="1" applyBorder="1" applyAlignment="1" applyProtection="1">
      <alignment horizontal="right"/>
      <protection locked="0"/>
    </xf>
    <xf numFmtId="0" fontId="3" fillId="0" borderId="0" xfId="0" applyFont="1" applyBorder="1" applyAlignment="1" applyProtection="1">
      <alignment horizontal="justify"/>
    </xf>
    <xf numFmtId="0" fontId="3" fillId="0" borderId="0" xfId="0" applyFont="1" applyBorder="1" applyAlignment="1" applyProtection="1">
      <alignment vertical="top" wrapText="1"/>
    </xf>
    <xf numFmtId="0" fontId="3" fillId="0" borderId="0" xfId="0" applyFont="1" applyFill="1" applyBorder="1" applyAlignment="1" applyProtection="1"/>
    <xf numFmtId="0" fontId="21" fillId="0" borderId="0" xfId="0" applyFont="1" applyFill="1" applyBorder="1" applyAlignment="1" applyProtection="1">
      <alignment vertical="top"/>
    </xf>
    <xf numFmtId="0" fontId="4" fillId="0" borderId="0" xfId="0" applyFont="1" applyFill="1" applyBorder="1" applyAlignment="1" applyProtection="1">
      <alignment horizontal="center" vertical="top"/>
    </xf>
    <xf numFmtId="2" fontId="3" fillId="0" borderId="2" xfId="0" applyNumberFormat="1" applyFont="1" applyFill="1" applyBorder="1" applyAlignment="1" applyProtection="1">
      <alignment horizontal="right"/>
    </xf>
    <xf numFmtId="4" fontId="3" fillId="0" borderId="2" xfId="0" applyNumberFormat="1" applyFont="1" applyBorder="1" applyAlignment="1" applyProtection="1"/>
    <xf numFmtId="0" fontId="21" fillId="0" borderId="2" xfId="0" applyFont="1" applyBorder="1" applyAlignment="1" applyProtection="1">
      <alignment vertical="top"/>
    </xf>
    <xf numFmtId="0" fontId="21" fillId="0" borderId="1" xfId="0" applyFont="1" applyBorder="1" applyAlignment="1" applyProtection="1">
      <alignment vertical="top"/>
    </xf>
    <xf numFmtId="0" fontId="21" fillId="0" borderId="0" xfId="0" applyFont="1" applyBorder="1" applyAlignment="1" applyProtection="1">
      <alignment vertical="top"/>
    </xf>
    <xf numFmtId="0" fontId="3" fillId="0" borderId="2" xfId="0" applyFont="1" applyBorder="1" applyAlignment="1" applyProtection="1">
      <alignment horizontal="justify"/>
    </xf>
    <xf numFmtId="0" fontId="3" fillId="0" borderId="1" xfId="0" applyFont="1" applyBorder="1" applyAlignment="1" applyProtection="1">
      <alignment horizontal="justify"/>
    </xf>
    <xf numFmtId="0" fontId="3" fillId="0" borderId="0" xfId="15" applyFont="1" applyBorder="1" applyAlignment="1" applyProtection="1">
      <alignment vertical="top" wrapText="1"/>
    </xf>
    <xf numFmtId="0" fontId="4" fillId="0" borderId="17" xfId="0" applyFont="1" applyBorder="1" applyAlignment="1" applyProtection="1">
      <alignment horizontal="center" vertical="center" wrapText="1"/>
    </xf>
    <xf numFmtId="4" fontId="4" fillId="0" borderId="0" xfId="0" applyNumberFormat="1" applyFont="1" applyAlignment="1" applyProtection="1">
      <alignment horizontal="centerContinuous"/>
    </xf>
    <xf numFmtId="0" fontId="4" fillId="0" borderId="0" xfId="0" applyFont="1" applyAlignment="1" applyProtection="1">
      <alignment horizontal="centerContinuous"/>
    </xf>
    <xf numFmtId="0" fontId="4" fillId="0" borderId="0" xfId="0" applyFont="1" applyAlignment="1" applyProtection="1">
      <alignment horizontal="right"/>
    </xf>
    <xf numFmtId="49" fontId="4" fillId="0" borderId="0" xfId="0" applyNumberFormat="1" applyFont="1" applyAlignment="1" applyProtection="1">
      <alignment horizontal="center" vertical="top"/>
    </xf>
    <xf numFmtId="0" fontId="4" fillId="0" borderId="0" xfId="0" applyFont="1" applyAlignment="1" applyProtection="1">
      <alignment horizontal="left"/>
    </xf>
    <xf numFmtId="4" fontId="3" fillId="0" borderId="0" xfId="0" applyNumberFormat="1" applyFont="1" applyAlignment="1" applyProtection="1">
      <alignment horizontal="center"/>
    </xf>
    <xf numFmtId="0" fontId="3" fillId="0" borderId="0" xfId="0" applyFont="1" applyAlignment="1" applyProtection="1">
      <alignment horizontal="center"/>
    </xf>
    <xf numFmtId="49" fontId="3" fillId="0" borderId="0" xfId="0" applyNumberFormat="1" applyFont="1" applyAlignment="1" applyProtection="1">
      <alignment horizontal="left" vertical="top"/>
    </xf>
    <xf numFmtId="0" fontId="23" fillId="0" borderId="0" xfId="0" applyFont="1" applyProtection="1"/>
    <xf numFmtId="4" fontId="4" fillId="0" borderId="3" xfId="12" applyNumberFormat="1" applyFont="1" applyBorder="1" applyAlignment="1" applyProtection="1">
      <alignment horizontal="center" vertical="top"/>
    </xf>
    <xf numFmtId="0" fontId="3" fillId="0" borderId="3" xfId="12" applyNumberFormat="1" applyFont="1" applyBorder="1" applyAlignment="1" applyProtection="1">
      <alignment horizontal="center" vertical="top"/>
    </xf>
    <xf numFmtId="2" fontId="3" fillId="0" borderId="3" xfId="12" applyNumberFormat="1" applyFont="1" applyFill="1" applyBorder="1" applyAlignment="1" applyProtection="1">
      <alignment horizontal="center" vertical="top"/>
    </xf>
    <xf numFmtId="0" fontId="4" fillId="0" borderId="3" xfId="12" applyNumberFormat="1" applyFont="1" applyBorder="1" applyAlignment="1" applyProtection="1">
      <alignment horizontal="left"/>
    </xf>
    <xf numFmtId="0" fontId="4" fillId="0" borderId="3" xfId="12" applyNumberFormat="1" applyFont="1" applyBorder="1" applyAlignment="1" applyProtection="1">
      <alignment horizontal="center" vertical="top"/>
    </xf>
    <xf numFmtId="4" fontId="3" fillId="0" borderId="1" xfId="0" applyNumberFormat="1" applyFont="1" applyBorder="1" applyAlignment="1" applyProtection="1">
      <alignment horizontal="center"/>
    </xf>
    <xf numFmtId="0" fontId="3" fillId="0" borderId="1" xfId="0" applyFont="1" applyBorder="1" applyAlignment="1" applyProtection="1">
      <alignment horizontal="center"/>
    </xf>
    <xf numFmtId="2" fontId="3" fillId="0" borderId="1" xfId="0" applyNumberFormat="1" applyFont="1" applyFill="1" applyBorder="1" applyAlignment="1" applyProtection="1">
      <alignment horizontal="center"/>
    </xf>
    <xf numFmtId="49" fontId="3" fillId="0" borderId="1" xfId="0" applyNumberFormat="1" applyFont="1" applyBorder="1" applyAlignment="1" applyProtection="1">
      <alignment horizontal="left" vertical="top"/>
    </xf>
    <xf numFmtId="4" fontId="3" fillId="0" borderId="0" xfId="0" applyNumberFormat="1" applyFont="1" applyBorder="1" applyAlignment="1" applyProtection="1">
      <alignment horizontal="center"/>
    </xf>
    <xf numFmtId="4" fontId="3" fillId="0" borderId="16" xfId="0" applyNumberFormat="1" applyFont="1" applyBorder="1" applyAlignment="1" applyProtection="1">
      <alignment horizontal="center"/>
      <protection locked="0"/>
    </xf>
    <xf numFmtId="0" fontId="3" fillId="0" borderId="0" xfId="0" applyFont="1" applyBorder="1" applyAlignment="1" applyProtection="1">
      <alignment horizontal="center"/>
    </xf>
    <xf numFmtId="2" fontId="3" fillId="0" borderId="0" xfId="0" applyNumberFormat="1" applyFont="1" applyFill="1" applyBorder="1" applyAlignment="1" applyProtection="1">
      <alignment horizontal="center"/>
    </xf>
    <xf numFmtId="49" fontId="3" fillId="0" borderId="0" xfId="0" applyNumberFormat="1" applyFont="1" applyBorder="1" applyAlignment="1" applyProtection="1">
      <alignment horizontal="left" vertical="top"/>
    </xf>
    <xf numFmtId="49" fontId="3" fillId="0" borderId="0" xfId="16" applyNumberFormat="1" applyFont="1" applyBorder="1" applyAlignment="1" applyProtection="1">
      <alignment horizontal="left" vertical="top" wrapText="1"/>
    </xf>
    <xf numFmtId="49" fontId="4" fillId="0" borderId="0" xfId="0" applyNumberFormat="1" applyFont="1" applyBorder="1" applyAlignment="1" applyProtection="1">
      <alignment horizontal="left" vertical="top"/>
    </xf>
    <xf numFmtId="4" fontId="3" fillId="0" borderId="2" xfId="0" applyNumberFormat="1" applyFont="1" applyFill="1" applyBorder="1" applyAlignment="1" applyProtection="1">
      <alignment horizontal="center"/>
    </xf>
    <xf numFmtId="0" fontId="3" fillId="0" borderId="2" xfId="0" applyFont="1" applyFill="1" applyBorder="1" applyAlignment="1" applyProtection="1">
      <alignment horizontal="center"/>
    </xf>
    <xf numFmtId="2" fontId="3" fillId="0" borderId="2" xfId="0" applyNumberFormat="1" applyFont="1" applyFill="1" applyBorder="1" applyAlignment="1" applyProtection="1">
      <alignment horizontal="center"/>
    </xf>
    <xf numFmtId="49" fontId="3" fillId="0" borderId="2" xfId="0" applyNumberFormat="1" applyFont="1" applyFill="1" applyBorder="1" applyAlignment="1" applyProtection="1">
      <alignment horizontal="left" vertical="top"/>
    </xf>
    <xf numFmtId="49" fontId="21" fillId="0" borderId="1" xfId="0" applyNumberFormat="1" applyFont="1" applyBorder="1" applyAlignment="1" applyProtection="1">
      <alignment horizontal="left" vertical="top"/>
    </xf>
    <xf numFmtId="49" fontId="21" fillId="0" borderId="0" xfId="0" applyNumberFormat="1" applyFont="1" applyBorder="1" applyAlignment="1" applyProtection="1">
      <alignment horizontal="left" vertical="top"/>
    </xf>
    <xf numFmtId="4" fontId="3" fillId="0" borderId="0" xfId="2" applyNumberFormat="1" applyFont="1" applyBorder="1" applyAlignment="1" applyProtection="1">
      <alignment horizontal="center"/>
    </xf>
    <xf numFmtId="4" fontId="3" fillId="0" borderId="2" xfId="0" applyNumberFormat="1" applyFont="1" applyBorder="1" applyAlignment="1" applyProtection="1">
      <alignment horizontal="center"/>
    </xf>
    <xf numFmtId="4" fontId="3" fillId="0" borderId="2" xfId="2" applyNumberFormat="1" applyFont="1" applyBorder="1" applyAlignment="1" applyProtection="1">
      <alignment horizontal="center"/>
    </xf>
    <xf numFmtId="0" fontId="3" fillId="0" borderId="2" xfId="0" applyFont="1" applyBorder="1" applyAlignment="1" applyProtection="1">
      <alignment horizontal="center"/>
    </xf>
    <xf numFmtId="49" fontId="21" fillId="0" borderId="2" xfId="0" applyNumberFormat="1" applyFont="1" applyBorder="1" applyAlignment="1" applyProtection="1">
      <alignment horizontal="left" vertical="top"/>
    </xf>
    <xf numFmtId="49" fontId="3" fillId="0" borderId="2" xfId="0" applyNumberFormat="1" applyFont="1" applyBorder="1" applyAlignment="1" applyProtection="1">
      <alignment horizontal="left" vertical="top"/>
    </xf>
    <xf numFmtId="0" fontId="21" fillId="0" borderId="1" xfId="0" applyFont="1" applyBorder="1" applyAlignment="1" applyProtection="1">
      <alignment horizontal="left" vertical="top"/>
    </xf>
    <xf numFmtId="0" fontId="21" fillId="0" borderId="0" xfId="0" applyFont="1" applyBorder="1" applyAlignment="1" applyProtection="1">
      <alignment horizontal="left" vertical="top"/>
    </xf>
    <xf numFmtId="4" fontId="3" fillId="0" borderId="0" xfId="0" applyNumberFormat="1" applyFont="1" applyFill="1" applyBorder="1" applyAlignment="1" applyProtection="1">
      <alignment horizontal="center"/>
    </xf>
    <xf numFmtId="4" fontId="3" fillId="0" borderId="0" xfId="17" applyNumberFormat="1" applyFont="1" applyBorder="1" applyAlignment="1" applyProtection="1">
      <alignment horizontal="center"/>
    </xf>
    <xf numFmtId="0" fontId="3" fillId="0" borderId="0" xfId="17" applyFont="1" applyBorder="1" applyAlignment="1" applyProtection="1">
      <alignment horizontal="center"/>
    </xf>
    <xf numFmtId="0" fontId="4" fillId="0" borderId="0" xfId="0" applyFont="1" applyBorder="1" applyAlignment="1" applyProtection="1">
      <alignment horizontal="left" vertical="top"/>
    </xf>
    <xf numFmtId="0" fontId="3" fillId="0" borderId="0" xfId="16" applyFont="1" applyBorder="1" applyAlignment="1" applyProtection="1">
      <alignment horizontal="left" vertical="top" wrapText="1"/>
    </xf>
    <xf numFmtId="4" fontId="4" fillId="0" borderId="0" xfId="0" applyNumberFormat="1" applyFont="1" applyBorder="1" applyAlignment="1" applyProtection="1">
      <alignment horizontal="center"/>
    </xf>
    <xf numFmtId="0" fontId="4" fillId="0" borderId="0" xfId="0" applyFont="1" applyBorder="1" applyAlignment="1" applyProtection="1">
      <alignment horizontal="center"/>
    </xf>
    <xf numFmtId="4" fontId="4" fillId="0" borderId="2" xfId="12" applyNumberFormat="1" applyFont="1" applyBorder="1" applyAlignment="1" applyProtection="1">
      <alignment horizontal="center" vertical="top"/>
    </xf>
    <xf numFmtId="0" fontId="3" fillId="0" borderId="2" xfId="12" applyNumberFormat="1" applyFont="1" applyBorder="1" applyAlignment="1" applyProtection="1">
      <alignment horizontal="center" vertical="top"/>
    </xf>
    <xf numFmtId="0" fontId="4" fillId="0" borderId="2" xfId="12" applyNumberFormat="1" applyFont="1" applyBorder="1" applyAlignment="1" applyProtection="1">
      <alignment horizontal="left"/>
    </xf>
    <xf numFmtId="0" fontId="4" fillId="0" borderId="2" xfId="12" applyNumberFormat="1" applyFont="1" applyBorder="1" applyAlignment="1" applyProtection="1">
      <alignment horizontal="center" vertical="top"/>
    </xf>
    <xf numFmtId="0" fontId="3" fillId="0" borderId="0" xfId="5" applyFont="1" applyBorder="1" applyAlignment="1" applyProtection="1">
      <alignment horizontal="center"/>
    </xf>
    <xf numFmtId="4" fontId="6" fillId="0" borderId="0" xfId="5" applyNumberFormat="1" applyFont="1" applyBorder="1" applyAlignment="1" applyProtection="1">
      <alignment horizontal="center"/>
    </xf>
    <xf numFmtId="0" fontId="3" fillId="0" borderId="0" xfId="5" applyFont="1" applyBorder="1" applyAlignment="1" applyProtection="1">
      <alignment horizontal="center" vertical="center"/>
    </xf>
    <xf numFmtId="0" fontId="3" fillId="0" borderId="0" xfId="5" applyFont="1" applyBorder="1" applyAlignment="1" applyProtection="1">
      <alignment horizontal="left"/>
    </xf>
    <xf numFmtId="0" fontId="4" fillId="0" borderId="0" xfId="5" applyFont="1" applyBorder="1" applyAlignment="1" applyProtection="1">
      <alignment horizontal="center"/>
    </xf>
    <xf numFmtId="4" fontId="4" fillId="0" borderId="0" xfId="12" applyNumberFormat="1" applyFont="1" applyBorder="1" applyAlignment="1" applyProtection="1">
      <alignment horizontal="center" vertical="top"/>
    </xf>
    <xf numFmtId="4" fontId="3" fillId="0" borderId="0" xfId="5" applyNumberFormat="1" applyFont="1" applyBorder="1" applyAlignment="1" applyProtection="1">
      <alignment horizontal="center"/>
    </xf>
    <xf numFmtId="0" fontId="3" fillId="0" borderId="0" xfId="5" applyFont="1" applyFill="1" applyBorder="1" applyAlignment="1" applyProtection="1">
      <alignment horizontal="center" vertical="center"/>
    </xf>
    <xf numFmtId="0" fontId="4" fillId="0" borderId="0" xfId="5" applyFont="1" applyBorder="1" applyAlignment="1" applyProtection="1">
      <alignment horizontal="left" wrapText="1"/>
    </xf>
    <xf numFmtId="0" fontId="4" fillId="0" borderId="0" xfId="5" applyFont="1" applyBorder="1" applyAlignment="1" applyProtection="1">
      <alignment horizontal="center" wrapText="1"/>
    </xf>
    <xf numFmtId="4" fontId="4" fillId="0" borderId="17" xfId="0" applyNumberFormat="1" applyFont="1" applyBorder="1" applyAlignment="1" applyProtection="1">
      <alignment horizontal="center" vertical="center" textRotation="90" wrapText="1"/>
    </xf>
    <xf numFmtId="4" fontId="4" fillId="0" borderId="0" xfId="0" applyNumberFormat="1" applyFont="1" applyAlignment="1" applyProtection="1">
      <alignment horizontal="center"/>
    </xf>
    <xf numFmtId="0" fontId="4" fillId="0" borderId="0" xfId="0" applyFont="1" applyAlignment="1" applyProtection="1">
      <alignment horizontal="center"/>
    </xf>
    <xf numFmtId="4" fontId="3" fillId="0" borderId="0" xfId="0" applyNumberFormat="1" applyFont="1" applyAlignment="1" applyProtection="1">
      <alignment horizontal="center" vertical="top"/>
    </xf>
    <xf numFmtId="4" fontId="3" fillId="0" borderId="0" xfId="0" applyNumberFormat="1" applyFont="1" applyAlignment="1" applyProtection="1">
      <alignment horizontal="right"/>
    </xf>
    <xf numFmtId="4" fontId="4" fillId="0" borderId="3" xfId="12" applyNumberFormat="1" applyFont="1" applyBorder="1" applyAlignment="1" applyProtection="1">
      <alignment horizontal="right" vertical="top"/>
    </xf>
    <xf numFmtId="4" fontId="3" fillId="0" borderId="2" xfId="0" applyNumberFormat="1" applyFont="1" applyFill="1" applyBorder="1" applyAlignment="1" applyProtection="1">
      <alignment horizontal="right"/>
    </xf>
    <xf numFmtId="0" fontId="3" fillId="0" borderId="0" xfId="0" applyFont="1" applyFill="1" applyAlignment="1" applyProtection="1">
      <alignment horizontal="center" vertical="center"/>
    </xf>
    <xf numFmtId="0" fontId="3" fillId="0" borderId="0" xfId="0" applyFont="1" applyFill="1" applyAlignment="1" applyProtection="1">
      <alignment vertical="center"/>
    </xf>
    <xf numFmtId="4" fontId="4" fillId="0" borderId="6" xfId="2" applyNumberFormat="1" applyFont="1" applyFill="1" applyBorder="1" applyAlignment="1" applyProtection="1">
      <alignment horizontal="center"/>
    </xf>
    <xf numFmtId="4" fontId="3" fillId="0" borderId="5" xfId="2" applyNumberFormat="1" applyFont="1" applyFill="1" applyBorder="1" applyAlignment="1" applyProtection="1">
      <alignment horizontal="center" vertical="center"/>
    </xf>
    <xf numFmtId="1" fontId="3" fillId="0" borderId="5" xfId="0" applyNumberFormat="1" applyFont="1" applyFill="1" applyBorder="1" applyAlignment="1" applyProtection="1">
      <alignment horizontal="center" vertical="center"/>
    </xf>
    <xf numFmtId="49" fontId="3" fillId="0" borderId="6" xfId="0" applyNumberFormat="1" applyFont="1" applyFill="1" applyBorder="1" applyAlignment="1" applyProtection="1">
      <alignment horizontal="center" vertical="center"/>
    </xf>
    <xf numFmtId="4" fontId="3" fillId="0" borderId="6" xfId="2" applyNumberFormat="1" applyFont="1" applyFill="1" applyBorder="1" applyAlignment="1" applyProtection="1">
      <alignment horizontal="center" vertical="center"/>
    </xf>
    <xf numFmtId="0" fontId="5" fillId="0" borderId="0" xfId="0" applyFont="1" applyFill="1" applyBorder="1" applyAlignment="1" applyProtection="1">
      <alignment vertical="center"/>
    </xf>
    <xf numFmtId="4" fontId="4" fillId="0" borderId="6" xfId="13" applyNumberFormat="1" applyFont="1" applyBorder="1" applyAlignment="1" applyProtection="1">
      <alignment horizontal="center" vertical="center"/>
    </xf>
    <xf numFmtId="4" fontId="4" fillId="0" borderId="6" xfId="13" applyNumberFormat="1" applyFont="1" applyFill="1" applyBorder="1" applyAlignment="1" applyProtection="1">
      <alignment horizontal="center" vertical="center"/>
    </xf>
    <xf numFmtId="4" fontId="5" fillId="0" borderId="2" xfId="0" applyNumberFormat="1" applyFont="1" applyBorder="1" applyAlignment="1" applyProtection="1">
      <alignment horizontal="center"/>
    </xf>
    <xf numFmtId="0" fontId="5" fillId="0" borderId="2" xfId="0" applyFont="1" applyBorder="1" applyProtection="1"/>
    <xf numFmtId="0" fontId="5" fillId="0" borderId="2" xfId="0" applyFont="1" applyBorder="1" applyAlignment="1" applyProtection="1">
      <alignment horizontal="right"/>
    </xf>
    <xf numFmtId="0" fontId="5" fillId="0" borderId="2" xfId="0" applyFont="1" applyBorder="1" applyAlignment="1" applyProtection="1">
      <alignment vertical="top"/>
    </xf>
    <xf numFmtId="165" fontId="3" fillId="0" borderId="2" xfId="0" applyNumberFormat="1" applyFont="1" applyBorder="1" applyAlignment="1" applyProtection="1">
      <alignment horizontal="center" vertical="top"/>
    </xf>
    <xf numFmtId="0" fontId="3" fillId="0" borderId="0" xfId="0" applyFont="1" applyAlignment="1" applyProtection="1"/>
    <xf numFmtId="4" fontId="4" fillId="0" borderId="2" xfId="0" applyNumberFormat="1" applyFont="1" applyBorder="1" applyAlignment="1" applyProtection="1">
      <alignment horizontal="center"/>
    </xf>
    <xf numFmtId="0" fontId="4" fillId="0" borderId="2" xfId="0" applyFont="1" applyBorder="1" applyAlignment="1" applyProtection="1">
      <alignment horizontal="center"/>
    </xf>
    <xf numFmtId="0" fontId="4" fillId="0" borderId="2" xfId="0" applyFont="1" applyBorder="1" applyAlignment="1" applyProtection="1">
      <alignment horizontal="center" vertical="center" textRotation="90"/>
    </xf>
    <xf numFmtId="49" fontId="4" fillId="0" borderId="2" xfId="0" applyNumberFormat="1" applyFont="1" applyBorder="1" applyAlignment="1" applyProtection="1">
      <alignment horizontal="center" vertical="center" wrapText="1"/>
    </xf>
    <xf numFmtId="165" fontId="3" fillId="0" borderId="2" xfId="0" applyNumberFormat="1" applyFont="1" applyBorder="1" applyAlignment="1" applyProtection="1">
      <alignment horizontal="center" vertical="center" textRotation="90"/>
    </xf>
    <xf numFmtId="4" fontId="3" fillId="0" borderId="5" xfId="2" applyNumberFormat="1" applyFont="1" applyFill="1" applyBorder="1" applyAlignment="1" applyProtection="1">
      <alignment horizontal="center"/>
    </xf>
    <xf numFmtId="4" fontId="4" fillId="0" borderId="4" xfId="13" applyNumberFormat="1" applyFont="1" applyBorder="1" applyAlignment="1" applyProtection="1">
      <alignment horizontal="center" vertical="center"/>
    </xf>
    <xf numFmtId="0" fontId="4" fillId="0" borderId="2" xfId="0" applyFont="1" applyBorder="1" applyAlignment="1" applyProtection="1">
      <alignment vertical="top"/>
    </xf>
    <xf numFmtId="0" fontId="4" fillId="0" borderId="2" xfId="0" applyFont="1" applyBorder="1" applyAlignment="1" applyProtection="1">
      <alignment horizontal="center" vertical="top" wrapText="1"/>
    </xf>
    <xf numFmtId="4" fontId="5" fillId="0" borderId="0" xfId="0" applyNumberFormat="1" applyFont="1" applyBorder="1" applyAlignment="1" applyProtection="1">
      <alignment horizontal="center"/>
    </xf>
    <xf numFmtId="0" fontId="5" fillId="0" borderId="0" xfId="0" applyFont="1" applyBorder="1" applyAlignment="1" applyProtection="1">
      <alignment horizontal="right"/>
    </xf>
    <xf numFmtId="4" fontId="3" fillId="0" borderId="0" xfId="1" applyNumberFormat="1" applyFont="1" applyBorder="1" applyAlignment="1" applyProtection="1">
      <alignment horizontal="right"/>
    </xf>
    <xf numFmtId="0" fontId="3" fillId="0" borderId="0" xfId="1" applyFont="1" applyBorder="1" applyAlignment="1" applyProtection="1"/>
    <xf numFmtId="0" fontId="3" fillId="0" borderId="0" xfId="1" applyFont="1" applyBorder="1" applyAlignment="1" applyProtection="1">
      <alignment horizontal="right"/>
    </xf>
    <xf numFmtId="0" fontId="4" fillId="0" borderId="0" xfId="1" applyFont="1" applyBorder="1" applyAlignment="1" applyProtection="1">
      <alignment vertical="top"/>
    </xf>
    <xf numFmtId="4" fontId="3" fillId="0" borderId="2" xfId="1" applyNumberFormat="1" applyFont="1" applyFill="1" applyBorder="1" applyAlignment="1" applyProtection="1">
      <alignment horizontal="right"/>
    </xf>
    <xf numFmtId="0" fontId="3" fillId="0" borderId="2" xfId="1" applyFont="1" applyFill="1" applyBorder="1" applyAlignment="1" applyProtection="1"/>
    <xf numFmtId="0" fontId="3" fillId="0" borderId="2" xfId="1" applyFont="1" applyFill="1" applyBorder="1" applyAlignment="1" applyProtection="1">
      <alignment horizontal="right"/>
    </xf>
    <xf numFmtId="0" fontId="3" fillId="0" borderId="2" xfId="1" applyFont="1" applyFill="1" applyBorder="1" applyAlignment="1" applyProtection="1">
      <alignment vertical="top"/>
    </xf>
    <xf numFmtId="0" fontId="4" fillId="0" borderId="2" xfId="0" applyFont="1" applyFill="1" applyBorder="1" applyAlignment="1" applyProtection="1">
      <alignment horizontal="center" vertical="top"/>
    </xf>
    <xf numFmtId="0" fontId="4" fillId="0" borderId="0" xfId="0" applyFont="1" applyAlignment="1" applyProtection="1">
      <alignment horizontal="left" vertical="center" wrapText="1"/>
    </xf>
    <xf numFmtId="4" fontId="3" fillId="0" borderId="1" xfId="1" applyNumberFormat="1" applyFont="1" applyBorder="1" applyAlignment="1" applyProtection="1">
      <alignment horizontal="right"/>
    </xf>
    <xf numFmtId="0" fontId="3" fillId="0" borderId="1" xfId="1" applyFont="1" applyBorder="1" applyAlignment="1" applyProtection="1"/>
    <xf numFmtId="0" fontId="3" fillId="0" borderId="1" xfId="1" applyFont="1" applyBorder="1" applyAlignment="1" applyProtection="1">
      <alignment vertical="top"/>
    </xf>
    <xf numFmtId="0" fontId="3" fillId="0" borderId="0" xfId="1" applyFont="1" applyBorder="1" applyAlignment="1" applyProtection="1">
      <alignment vertical="top"/>
    </xf>
    <xf numFmtId="4" fontId="3" fillId="0" borderId="0" xfId="1" applyNumberFormat="1" applyFont="1" applyBorder="1" applyAlignment="1" applyProtection="1"/>
    <xf numFmtId="4" fontId="3" fillId="0" borderId="2" xfId="1" applyNumberFormat="1" applyFont="1" applyBorder="1" applyAlignment="1" applyProtection="1">
      <alignment horizontal="right"/>
    </xf>
    <xf numFmtId="0" fontId="3" fillId="0" borderId="2" xfId="1" applyFont="1" applyBorder="1" applyAlignment="1" applyProtection="1"/>
    <xf numFmtId="0" fontId="4" fillId="0" borderId="0" xfId="0" applyFont="1" applyAlignment="1" applyProtection="1">
      <alignment vertical="top"/>
    </xf>
    <xf numFmtId="0" fontId="4" fillId="3" borderId="6" xfId="13" applyFont="1" applyFill="1" applyBorder="1" applyAlignment="1" applyProtection="1">
      <alignment horizontal="center" vertical="center" wrapText="1"/>
    </xf>
    <xf numFmtId="0" fontId="4" fillId="0" borderId="6" xfId="13" applyFont="1" applyBorder="1" applyAlignment="1" applyProtection="1">
      <alignment vertical="center" wrapText="1"/>
    </xf>
    <xf numFmtId="0" fontId="3" fillId="0" borderId="6" xfId="13" applyFont="1" applyBorder="1" applyAlignment="1" applyProtection="1">
      <alignment vertical="center" wrapText="1"/>
    </xf>
    <xf numFmtId="0" fontId="4" fillId="0" borderId="4" xfId="0" applyFont="1" applyFill="1" applyBorder="1" applyAlignment="1" applyProtection="1">
      <alignment horizontal="center" vertical="center" wrapText="1"/>
    </xf>
    <xf numFmtId="0" fontId="3" fillId="0" borderId="6" xfId="13" applyFont="1" applyBorder="1" applyAlignment="1" applyProtection="1">
      <alignment vertical="center"/>
    </xf>
    <xf numFmtId="0" fontId="3" fillId="0" borderId="7" xfId="0" applyFont="1" applyFill="1" applyBorder="1" applyAlignment="1" applyProtection="1">
      <alignment horizontal="left" vertical="center" wrapText="1"/>
    </xf>
    <xf numFmtId="0" fontId="3" fillId="0" borderId="9" xfId="0" applyFont="1" applyFill="1" applyBorder="1" applyAlignment="1" applyProtection="1">
      <alignment horizontal="left" vertical="center"/>
    </xf>
    <xf numFmtId="0" fontId="4" fillId="0" borderId="6" xfId="0" applyFont="1" applyFill="1" applyBorder="1" applyAlignment="1" applyProtection="1">
      <alignment horizontal="right"/>
    </xf>
    <xf numFmtId="0" fontId="3" fillId="0" borderId="7" xfId="0" applyFont="1" applyFill="1" applyBorder="1" applyAlignment="1" applyProtection="1">
      <alignment horizontal="left" vertical="center"/>
    </xf>
    <xf numFmtId="0" fontId="4" fillId="0" borderId="4" xfId="0" applyFont="1" applyFill="1" applyBorder="1" applyAlignment="1">
      <alignment horizontal="center" vertical="center" wrapText="1"/>
    </xf>
    <xf numFmtId="0" fontId="4" fillId="0" borderId="0" xfId="0" applyFont="1" applyAlignment="1" applyProtection="1">
      <alignment horizontal="center" vertical="top"/>
    </xf>
    <xf numFmtId="0" fontId="3" fillId="0" borderId="0" xfId="0" applyFont="1" applyAlignment="1" applyProtection="1">
      <alignment horizontal="left" vertical="top" wrapText="1"/>
    </xf>
    <xf numFmtId="0" fontId="4" fillId="0" borderId="4" xfId="0" applyFont="1" applyFill="1" applyBorder="1" applyAlignment="1" applyProtection="1">
      <alignment horizontal="center" vertical="center" wrapText="1"/>
    </xf>
    <xf numFmtId="0" fontId="4" fillId="3" borderId="6" xfId="13" applyFont="1" applyFill="1" applyBorder="1" applyAlignment="1" applyProtection="1">
      <alignment horizontal="center" vertical="center" wrapText="1"/>
    </xf>
    <xf numFmtId="9" fontId="3" fillId="0" borderId="1" xfId="0" applyNumberFormat="1" applyFont="1" applyBorder="1" applyProtection="1"/>
    <xf numFmtId="4" fontId="3" fillId="0" borderId="0" xfId="0" applyNumberFormat="1" applyFont="1" applyFill="1" applyProtection="1"/>
    <xf numFmtId="4" fontId="4" fillId="0" borderId="16" xfId="2" applyNumberFormat="1" applyFont="1" applyFill="1" applyBorder="1" applyAlignment="1" applyProtection="1">
      <alignment horizontal="center" vertical="center"/>
    </xf>
    <xf numFmtId="4" fontId="3" fillId="0" borderId="24" xfId="2" applyNumberFormat="1" applyFont="1" applyFill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right"/>
    </xf>
    <xf numFmtId="4" fontId="3" fillId="0" borderId="4" xfId="2" applyNumberFormat="1" applyFont="1" applyFill="1" applyBorder="1" applyAlignment="1" applyProtection="1">
      <alignment horizontal="center" vertical="center"/>
    </xf>
    <xf numFmtId="4" fontId="4" fillId="0" borderId="5" xfId="13" applyNumberFormat="1" applyFont="1" applyBorder="1" applyAlignment="1" applyProtection="1">
      <alignment horizontal="center" vertical="center"/>
    </xf>
    <xf numFmtId="4" fontId="4" fillId="0" borderId="19" xfId="13" applyNumberFormat="1" applyFont="1" applyFill="1" applyBorder="1" applyAlignment="1" applyProtection="1">
      <alignment horizontal="center" vertical="center"/>
    </xf>
    <xf numFmtId="4" fontId="3" fillId="0" borderId="0" xfId="0" applyNumberFormat="1" applyFont="1" applyAlignment="1" applyProtection="1">
      <alignment horizontal="center" vertical="center"/>
    </xf>
    <xf numFmtId="4" fontId="4" fillId="0" borderId="3" xfId="0" applyNumberFormat="1" applyFont="1" applyBorder="1" applyAlignment="1" applyProtection="1">
      <alignment horizontal="center" vertical="center"/>
    </xf>
    <xf numFmtId="0" fontId="3" fillId="0" borderId="3" xfId="0" applyFont="1" applyBorder="1" applyAlignment="1" applyProtection="1">
      <alignment horizontal="center"/>
    </xf>
    <xf numFmtId="4" fontId="3" fillId="0" borderId="1" xfId="0" applyNumberFormat="1" applyFont="1" applyBorder="1" applyAlignment="1" applyProtection="1">
      <alignment horizontal="center" vertical="center"/>
    </xf>
    <xf numFmtId="4" fontId="3" fillId="0" borderId="0" xfId="0" applyNumberFormat="1" applyFont="1" applyBorder="1" applyAlignment="1" applyProtection="1">
      <alignment horizontal="center" vertical="center"/>
    </xf>
    <xf numFmtId="0" fontId="3" fillId="0" borderId="0" xfId="0" applyFont="1" applyBorder="1" applyAlignment="1" applyProtection="1">
      <alignment horizontal="left" vertical="center" wrapText="1"/>
    </xf>
    <xf numFmtId="4" fontId="3" fillId="0" borderId="2" xfId="0" applyNumberFormat="1" applyFont="1" applyBorder="1" applyAlignment="1" applyProtection="1">
      <alignment horizontal="center" vertical="center"/>
    </xf>
    <xf numFmtId="4" fontId="3" fillId="0" borderId="16" xfId="0" applyNumberFormat="1" applyFont="1" applyBorder="1" applyAlignment="1" applyProtection="1">
      <alignment horizontal="center" vertical="center"/>
      <protection locked="0"/>
    </xf>
    <xf numFmtId="0" fontId="3" fillId="0" borderId="0" xfId="0" applyFont="1" applyBorder="1" applyAlignment="1" applyProtection="1">
      <alignment vertical="center" wrapText="1"/>
    </xf>
    <xf numFmtId="0" fontId="3" fillId="0" borderId="0" xfId="1" applyFont="1" applyBorder="1" applyAlignment="1" applyProtection="1">
      <alignment horizontal="center"/>
    </xf>
    <xf numFmtId="4" fontId="3" fillId="0" borderId="0" xfId="1" applyNumberFormat="1" applyFont="1" applyFill="1" applyBorder="1" applyAlignment="1" applyProtection="1">
      <alignment horizontal="right"/>
    </xf>
    <xf numFmtId="4" fontId="3" fillId="0" borderId="0" xfId="0" applyNumberFormat="1" applyFont="1" applyFill="1" applyBorder="1" applyAlignment="1" applyProtection="1">
      <alignment horizontal="center" vertical="center"/>
    </xf>
    <xf numFmtId="0" fontId="3" fillId="0" borderId="0" xfId="1" applyFont="1" applyFill="1" applyBorder="1" applyAlignment="1" applyProtection="1"/>
    <xf numFmtId="0" fontId="3" fillId="0" borderId="0" xfId="1" applyFont="1" applyFill="1" applyBorder="1" applyAlignment="1" applyProtection="1">
      <alignment horizontal="center"/>
    </xf>
    <xf numFmtId="0" fontId="3" fillId="0" borderId="0" xfId="1" applyFont="1" applyFill="1" applyBorder="1" applyAlignment="1" applyProtection="1">
      <alignment vertical="top"/>
    </xf>
    <xf numFmtId="4" fontId="3" fillId="0" borderId="2" xfId="0" applyNumberFormat="1" applyFont="1" applyFill="1" applyBorder="1" applyAlignment="1" applyProtection="1">
      <alignment horizontal="center" vertical="center"/>
    </xf>
    <xf numFmtId="0" fontId="3" fillId="0" borderId="2" xfId="1" applyFont="1" applyFill="1" applyBorder="1" applyAlignment="1" applyProtection="1">
      <alignment horizontal="center"/>
    </xf>
    <xf numFmtId="4" fontId="3" fillId="0" borderId="16" xfId="0" applyNumberFormat="1" applyFont="1" applyFill="1" applyBorder="1" applyAlignment="1" applyProtection="1">
      <alignment horizontal="center" vertical="center"/>
      <protection locked="0"/>
    </xf>
    <xf numFmtId="0" fontId="3" fillId="0" borderId="0" xfId="15" applyFont="1" applyBorder="1" applyAlignment="1" applyProtection="1">
      <alignment vertical="center" wrapText="1"/>
    </xf>
    <xf numFmtId="4" fontId="5" fillId="0" borderId="0" xfId="0" applyNumberFormat="1" applyFont="1" applyBorder="1" applyAlignment="1" applyProtection="1">
      <alignment horizontal="center" vertical="center"/>
    </xf>
    <xf numFmtId="0" fontId="5" fillId="0" borderId="0" xfId="0" applyFont="1" applyBorder="1" applyAlignment="1" applyProtection="1">
      <alignment horizontal="center"/>
    </xf>
    <xf numFmtId="4" fontId="5" fillId="0" borderId="2" xfId="0" applyNumberFormat="1" applyFont="1" applyBorder="1" applyAlignment="1" applyProtection="1">
      <alignment horizontal="center" vertical="center"/>
    </xf>
    <xf numFmtId="0" fontId="5" fillId="0" borderId="2" xfId="0" applyFont="1" applyBorder="1" applyAlignment="1" applyProtection="1">
      <alignment horizontal="center"/>
    </xf>
    <xf numFmtId="0" fontId="4" fillId="0" borderId="17" xfId="0" applyFont="1" applyBorder="1" applyAlignment="1" applyProtection="1">
      <alignment horizontal="center" textRotation="90"/>
    </xf>
    <xf numFmtId="4" fontId="4" fillId="0" borderId="0" xfId="0" applyNumberFormat="1" applyFont="1" applyAlignment="1" applyProtection="1">
      <alignment horizontal="center" vertical="center"/>
    </xf>
    <xf numFmtId="49" fontId="4" fillId="0" borderId="0" xfId="0" applyNumberFormat="1" applyFont="1" applyAlignment="1" applyProtection="1">
      <alignment horizontal="center" vertical="center"/>
    </xf>
    <xf numFmtId="4" fontId="4" fillId="0" borderId="3" xfId="0" applyNumberFormat="1" applyFont="1" applyBorder="1" applyAlignment="1" applyProtection="1">
      <alignment horizontal="center"/>
    </xf>
    <xf numFmtId="0" fontId="3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vertical="top" wrapText="1"/>
    </xf>
    <xf numFmtId="0" fontId="4" fillId="0" borderId="0" xfId="0" applyFont="1" applyProtection="1"/>
    <xf numFmtId="4" fontId="3" fillId="0" borderId="0" xfId="0" applyNumberFormat="1" applyFont="1" applyAlignment="1" applyProtection="1">
      <alignment horizontal="right" vertical="center"/>
    </xf>
    <xf numFmtId="0" fontId="4" fillId="0" borderId="0" xfId="0" applyFont="1" applyAlignment="1" applyProtection="1">
      <alignment horizontal="center" vertical="top" wrapText="1"/>
    </xf>
    <xf numFmtId="0" fontId="3" fillId="0" borderId="0" xfId="0" applyFont="1" applyAlignment="1" applyProtection="1">
      <alignment horizontal="left" vertical="center" wrapText="1"/>
    </xf>
    <xf numFmtId="0" fontId="3" fillId="0" borderId="0" xfId="18" applyFont="1" applyProtection="1"/>
    <xf numFmtId="4" fontId="24" fillId="0" borderId="0" xfId="18" applyNumberFormat="1" applyFont="1" applyAlignment="1" applyProtection="1">
      <alignment horizontal="center" vertical="center"/>
    </xf>
    <xf numFmtId="4" fontId="24" fillId="0" borderId="16" xfId="18" applyNumberFormat="1" applyFont="1" applyBorder="1" applyAlignment="1" applyProtection="1">
      <alignment horizontal="center" vertical="center"/>
      <protection locked="0"/>
    </xf>
    <xf numFmtId="0" fontId="24" fillId="0" borderId="0" xfId="18" applyFont="1" applyAlignment="1" applyProtection="1">
      <alignment horizontal="center" vertical="center"/>
    </xf>
    <xf numFmtId="0" fontId="24" fillId="0" borderId="0" xfId="18" applyFont="1" applyAlignment="1" applyProtection="1">
      <alignment horizontal="center"/>
    </xf>
    <xf numFmtId="0" fontId="24" fillId="0" borderId="0" xfId="18" applyFont="1" applyProtection="1"/>
    <xf numFmtId="0" fontId="3" fillId="0" borderId="0" xfId="18" applyFont="1" applyAlignment="1" applyProtection="1">
      <alignment horizontal="center"/>
    </xf>
    <xf numFmtId="4" fontId="3" fillId="0" borderId="0" xfId="18" applyNumberFormat="1" applyFont="1" applyAlignment="1" applyProtection="1">
      <alignment horizontal="center" vertical="center"/>
    </xf>
    <xf numFmtId="0" fontId="26" fillId="0" borderId="0" xfId="18" applyFont="1" applyProtection="1"/>
    <xf numFmtId="49" fontId="3" fillId="0" borderId="0" xfId="16" applyNumberFormat="1" applyFont="1" applyBorder="1" applyAlignment="1" applyProtection="1">
      <alignment horizontal="left" vertical="center" wrapText="1"/>
    </xf>
    <xf numFmtId="0" fontId="3" fillId="0" borderId="0" xfId="5" applyFont="1" applyFill="1" applyProtection="1"/>
    <xf numFmtId="0" fontId="3" fillId="0" borderId="0" xfId="5" applyFont="1" applyFill="1" applyAlignment="1" applyProtection="1">
      <alignment horizontal="center"/>
    </xf>
    <xf numFmtId="0" fontId="3" fillId="0" borderId="0" xfId="5" applyFont="1" applyFill="1" applyAlignment="1" applyProtection="1">
      <alignment horizontal="center" vertical="center"/>
    </xf>
    <xf numFmtId="0" fontId="3" fillId="0" borderId="0" xfId="5" applyFont="1" applyFill="1" applyAlignment="1" applyProtection="1">
      <alignment vertical="center"/>
    </xf>
    <xf numFmtId="0" fontId="4" fillId="0" borderId="0" xfId="5" applyFont="1" applyFill="1" applyAlignment="1" applyProtection="1">
      <alignment vertical="center"/>
    </xf>
    <xf numFmtId="4" fontId="4" fillId="0" borderId="6" xfId="14" applyNumberFormat="1" applyFont="1" applyFill="1" applyBorder="1" applyAlignment="1" applyProtection="1">
      <alignment horizontal="right"/>
    </xf>
    <xf numFmtId="4" fontId="3" fillId="0" borderId="6" xfId="14" applyNumberFormat="1" applyFont="1" applyFill="1" applyBorder="1" applyAlignment="1" applyProtection="1">
      <alignment horizontal="right" vertical="center"/>
    </xf>
    <xf numFmtId="0" fontId="3" fillId="0" borderId="6" xfId="5" applyFont="1" applyFill="1" applyBorder="1" applyAlignment="1" applyProtection="1">
      <alignment horizontal="center" vertical="center"/>
    </xf>
    <xf numFmtId="49" fontId="3" fillId="0" borderId="6" xfId="5" applyNumberFormat="1" applyFont="1" applyFill="1" applyBorder="1" applyAlignment="1" applyProtection="1">
      <alignment horizontal="center" vertical="center"/>
    </xf>
    <xf numFmtId="4" fontId="4" fillId="0" borderId="5" xfId="5" applyNumberFormat="1" applyFont="1" applyFill="1" applyBorder="1" applyAlignment="1" applyProtection="1">
      <alignment horizontal="center" vertical="center"/>
    </xf>
    <xf numFmtId="0" fontId="4" fillId="0" borderId="4" xfId="5" applyFont="1" applyFill="1" applyBorder="1" applyAlignment="1" applyProtection="1">
      <alignment horizontal="center" vertical="center" wrapText="1"/>
    </xf>
    <xf numFmtId="4" fontId="4" fillId="0" borderId="0" xfId="14" applyNumberFormat="1" applyFont="1" applyFill="1" applyBorder="1" applyAlignment="1" applyProtection="1">
      <alignment horizontal="right"/>
    </xf>
    <xf numFmtId="0" fontId="4" fillId="0" borderId="0" xfId="5" applyFont="1" applyFill="1" applyBorder="1" applyAlignment="1" applyProtection="1">
      <alignment horizontal="right"/>
    </xf>
    <xf numFmtId="4" fontId="3" fillId="0" borderId="5" xfId="5" applyNumberFormat="1" applyFont="1" applyFill="1" applyBorder="1" applyAlignment="1" applyProtection="1">
      <alignment horizontal="right" vertical="center"/>
    </xf>
    <xf numFmtId="0" fontId="3" fillId="0" borderId="6" xfId="5" applyFont="1" applyFill="1" applyBorder="1" applyAlignment="1">
      <alignment horizontal="center" vertical="center" wrapText="1"/>
    </xf>
    <xf numFmtId="0" fontId="3" fillId="0" borderId="6" xfId="5" applyFont="1" applyFill="1" applyBorder="1" applyAlignment="1" applyProtection="1">
      <alignment horizontal="center" vertical="center" wrapText="1"/>
    </xf>
    <xf numFmtId="0" fontId="3" fillId="0" borderId="6" xfId="5" applyFont="1" applyFill="1" applyBorder="1" applyAlignment="1" applyProtection="1">
      <alignment vertical="center" wrapText="1"/>
    </xf>
    <xf numFmtId="0" fontId="3" fillId="0" borderId="0" xfId="5" applyFont="1" applyFill="1" applyBorder="1" applyAlignment="1" applyProtection="1">
      <alignment horizontal="center"/>
    </xf>
    <xf numFmtId="0" fontId="3" fillId="0" borderId="0" xfId="5" applyFont="1" applyFill="1" applyBorder="1" applyProtection="1"/>
    <xf numFmtId="0" fontId="4" fillId="0" borderId="0" xfId="5" applyFont="1" applyFill="1" applyBorder="1" applyProtection="1"/>
    <xf numFmtId="0" fontId="5" fillId="0" borderId="0" xfId="5" applyFont="1" applyFill="1" applyBorder="1" applyProtection="1"/>
    <xf numFmtId="0" fontId="4" fillId="0" borderId="12" xfId="5" applyFont="1" applyFill="1" applyBorder="1" applyAlignment="1" applyProtection="1"/>
    <xf numFmtId="0" fontId="8" fillId="0" borderId="0" xfId="5" applyFont="1" applyFill="1" applyAlignment="1" applyProtection="1">
      <alignment vertical="center"/>
    </xf>
    <xf numFmtId="0" fontId="3" fillId="0" borderId="0" xfId="5" applyFont="1" applyProtection="1"/>
    <xf numFmtId="4" fontId="3" fillId="0" borderId="0" xfId="5" applyNumberFormat="1" applyFont="1" applyProtection="1"/>
    <xf numFmtId="0" fontId="3" fillId="0" borderId="0" xfId="5" applyFont="1" applyAlignment="1" applyProtection="1">
      <alignment horizontal="right"/>
    </xf>
    <xf numFmtId="0" fontId="3" fillId="0" borderId="0" xfId="5" applyFont="1" applyAlignment="1" applyProtection="1">
      <alignment vertical="top"/>
    </xf>
    <xf numFmtId="0" fontId="3" fillId="0" borderId="0" xfId="5" applyFont="1" applyAlignment="1" applyProtection="1">
      <alignment horizontal="center" vertical="top"/>
    </xf>
    <xf numFmtId="4" fontId="4" fillId="0" borderId="3" xfId="5" applyNumberFormat="1" applyFont="1" applyBorder="1" applyAlignment="1" applyProtection="1"/>
    <xf numFmtId="4" fontId="4" fillId="0" borderId="3" xfId="5" applyNumberFormat="1" applyFont="1" applyBorder="1" applyAlignment="1" applyProtection="1">
      <alignment horizontal="right"/>
    </xf>
    <xf numFmtId="0" fontId="3" fillId="0" borderId="3" xfId="5" applyFont="1" applyBorder="1" applyAlignment="1" applyProtection="1"/>
    <xf numFmtId="0" fontId="3" fillId="0" borderId="3" xfId="5" applyFont="1" applyBorder="1" applyAlignment="1" applyProtection="1">
      <alignment horizontal="right"/>
    </xf>
    <xf numFmtId="0" fontId="4" fillId="0" borderId="3" xfId="5" applyFont="1" applyBorder="1" applyAlignment="1" applyProtection="1">
      <alignment vertical="top"/>
    </xf>
    <xf numFmtId="0" fontId="3" fillId="0" borderId="3" xfId="5" applyFont="1" applyBorder="1" applyAlignment="1" applyProtection="1">
      <alignment horizontal="center" vertical="top"/>
    </xf>
    <xf numFmtId="4" fontId="3" fillId="0" borderId="1" xfId="5" applyNumberFormat="1" applyFont="1" applyBorder="1" applyAlignment="1" applyProtection="1">
      <alignment horizontal="right"/>
    </xf>
    <xf numFmtId="0" fontId="3" fillId="0" borderId="1" xfId="5" applyFont="1" applyBorder="1" applyAlignment="1" applyProtection="1"/>
    <xf numFmtId="0" fontId="3" fillId="0" borderId="1" xfId="5" applyFont="1" applyBorder="1" applyAlignment="1" applyProtection="1">
      <alignment horizontal="right"/>
    </xf>
    <xf numFmtId="0" fontId="3" fillId="0" borderId="1" xfId="5" applyFont="1" applyBorder="1" applyAlignment="1" applyProtection="1">
      <alignment vertical="top"/>
    </xf>
    <xf numFmtId="0" fontId="3" fillId="0" borderId="1" xfId="5" applyFont="1" applyBorder="1" applyAlignment="1" applyProtection="1">
      <alignment horizontal="center" vertical="top"/>
    </xf>
    <xf numFmtId="4" fontId="3" fillId="0" borderId="0" xfId="5" applyNumberFormat="1" applyFont="1" applyBorder="1" applyAlignment="1" applyProtection="1">
      <alignment horizontal="right"/>
    </xf>
    <xf numFmtId="4" fontId="3" fillId="0" borderId="0" xfId="5" applyNumberFormat="1" applyFont="1" applyBorder="1" applyAlignment="1" applyProtection="1"/>
    <xf numFmtId="9" fontId="3" fillId="0" borderId="0" xfId="5" applyNumberFormat="1" applyFont="1" applyBorder="1" applyProtection="1"/>
    <xf numFmtId="0" fontId="3" fillId="0" borderId="0" xfId="5" applyFont="1" applyBorder="1" applyAlignment="1" applyProtection="1">
      <alignment horizontal="right"/>
    </xf>
    <xf numFmtId="0" fontId="3" fillId="0" borderId="0" xfId="5" applyFont="1" applyBorder="1" applyAlignment="1" applyProtection="1">
      <alignment vertical="top"/>
    </xf>
    <xf numFmtId="0" fontId="3" fillId="0" borderId="0" xfId="5" applyFont="1" applyBorder="1" applyAlignment="1" applyProtection="1">
      <alignment horizontal="center" vertical="top"/>
    </xf>
    <xf numFmtId="0" fontId="3" fillId="0" borderId="0" xfId="5" applyFont="1" applyBorder="1" applyAlignment="1" applyProtection="1"/>
    <xf numFmtId="0" fontId="3" fillId="0" borderId="0" xfId="5" applyFont="1" applyBorder="1" applyAlignment="1" applyProtection="1">
      <alignment horizontal="left" vertical="top" wrapText="1"/>
    </xf>
    <xf numFmtId="0" fontId="4" fillId="0" borderId="0" xfId="5" applyFont="1" applyBorder="1" applyAlignment="1" applyProtection="1">
      <alignment horizontal="center" vertical="top"/>
    </xf>
    <xf numFmtId="0" fontId="4" fillId="0" borderId="0" xfId="5" applyFont="1" applyBorder="1" applyAlignment="1" applyProtection="1">
      <alignment vertical="top"/>
    </xf>
    <xf numFmtId="0" fontId="4" fillId="0" borderId="0" xfId="5" applyFont="1" applyBorder="1" applyAlignment="1" applyProtection="1">
      <alignment horizontal="center" vertical="top" wrapText="1"/>
    </xf>
    <xf numFmtId="4" fontId="3" fillId="0" borderId="2" xfId="5" applyNumberFormat="1" applyFont="1" applyBorder="1" applyAlignment="1" applyProtection="1">
      <alignment horizontal="right"/>
    </xf>
    <xf numFmtId="0" fontId="3" fillId="0" borderId="2" xfId="5" applyFont="1" applyBorder="1" applyAlignment="1" applyProtection="1"/>
    <xf numFmtId="0" fontId="3" fillId="0" borderId="2" xfId="5" applyFont="1" applyBorder="1" applyAlignment="1" applyProtection="1">
      <alignment horizontal="right"/>
    </xf>
    <xf numFmtId="0" fontId="3" fillId="0" borderId="2" xfId="5" applyFont="1" applyBorder="1" applyAlignment="1" applyProtection="1">
      <alignment vertical="top"/>
    </xf>
    <xf numFmtId="0" fontId="4" fillId="0" borderId="2" xfId="5" applyFont="1" applyBorder="1" applyAlignment="1" applyProtection="1">
      <alignment horizontal="center" vertical="top"/>
    </xf>
    <xf numFmtId="0" fontId="4" fillId="0" borderId="1" xfId="5" applyFont="1" applyBorder="1" applyAlignment="1" applyProtection="1">
      <alignment horizontal="center" vertical="top"/>
    </xf>
    <xf numFmtId="0" fontId="3" fillId="0" borderId="0" xfId="5" applyFont="1" applyBorder="1" applyAlignment="1" applyProtection="1">
      <alignment vertical="top" wrapText="1"/>
    </xf>
    <xf numFmtId="4" fontId="3" fillId="0" borderId="2" xfId="5" applyNumberFormat="1" applyFont="1" applyBorder="1" applyAlignment="1" applyProtection="1"/>
    <xf numFmtId="4" fontId="3" fillId="0" borderId="1" xfId="5" applyNumberFormat="1" applyFont="1" applyBorder="1" applyAlignment="1" applyProtection="1"/>
    <xf numFmtId="4" fontId="3" fillId="0" borderId="16" xfId="5" applyNumberFormat="1" applyFont="1" applyBorder="1" applyAlignment="1" applyProtection="1">
      <alignment horizontal="right"/>
      <protection locked="0"/>
    </xf>
    <xf numFmtId="0" fontId="3" fillId="0" borderId="0" xfId="5" applyFont="1" applyBorder="1" applyAlignment="1" applyProtection="1">
      <alignment horizontal="justify"/>
    </xf>
    <xf numFmtId="2" fontId="3" fillId="0" borderId="1" xfId="5" applyNumberFormat="1" applyFont="1" applyFill="1" applyBorder="1" applyAlignment="1" applyProtection="1">
      <alignment horizontal="right"/>
    </xf>
    <xf numFmtId="0" fontId="21" fillId="0" borderId="1" xfId="5" applyFont="1" applyBorder="1" applyAlignment="1" applyProtection="1">
      <alignment vertical="top"/>
    </xf>
    <xf numFmtId="2" fontId="3" fillId="0" borderId="0" xfId="5" applyNumberFormat="1" applyFont="1" applyFill="1" applyBorder="1" applyAlignment="1" applyProtection="1">
      <alignment horizontal="right"/>
    </xf>
    <xf numFmtId="0" fontId="21" fillId="0" borderId="0" xfId="5" applyFont="1" applyBorder="1" applyAlignment="1" applyProtection="1">
      <alignment vertical="top"/>
    </xf>
    <xf numFmtId="2" fontId="3" fillId="0" borderId="2" xfId="5" applyNumberFormat="1" applyFont="1" applyFill="1" applyBorder="1" applyAlignment="1" applyProtection="1">
      <alignment horizontal="right"/>
    </xf>
    <xf numFmtId="0" fontId="21" fillId="0" borderId="2" xfId="5" applyFont="1" applyBorder="1" applyAlignment="1" applyProtection="1">
      <alignment vertical="top"/>
    </xf>
    <xf numFmtId="0" fontId="4" fillId="0" borderId="2" xfId="5" applyFont="1" applyBorder="1" applyAlignment="1" applyProtection="1">
      <alignment vertical="top"/>
    </xf>
    <xf numFmtId="0" fontId="4" fillId="0" borderId="2" xfId="5" applyFont="1" applyBorder="1" applyAlignment="1" applyProtection="1">
      <alignment horizontal="center" vertical="top" wrapText="1"/>
    </xf>
    <xf numFmtId="0" fontId="3" fillId="0" borderId="1" xfId="5" applyFont="1" applyBorder="1" applyAlignment="1" applyProtection="1">
      <alignment horizontal="justify"/>
    </xf>
    <xf numFmtId="4" fontId="5" fillId="0" borderId="2" xfId="5" applyNumberFormat="1" applyFont="1" applyBorder="1" applyAlignment="1" applyProtection="1">
      <alignment horizontal="center"/>
    </xf>
    <xf numFmtId="0" fontId="5" fillId="0" borderId="2" xfId="5" applyFont="1" applyBorder="1" applyProtection="1"/>
    <xf numFmtId="0" fontId="5" fillId="0" borderId="2" xfId="5" applyFont="1" applyBorder="1" applyAlignment="1" applyProtection="1">
      <alignment horizontal="right"/>
    </xf>
    <xf numFmtId="0" fontId="5" fillId="0" borderId="2" xfId="5" applyFont="1" applyBorder="1" applyAlignment="1" applyProtection="1">
      <alignment vertical="top"/>
    </xf>
    <xf numFmtId="165" fontId="3" fillId="0" borderId="2" xfId="5" applyNumberFormat="1" applyFont="1" applyBorder="1" applyAlignment="1" applyProtection="1">
      <alignment horizontal="center" vertical="top"/>
    </xf>
    <xf numFmtId="4" fontId="4" fillId="0" borderId="17" xfId="5" applyNumberFormat="1" applyFont="1" applyBorder="1" applyAlignment="1" applyProtection="1">
      <alignment horizontal="right" vertical="center" textRotation="90" wrapText="1"/>
    </xf>
    <xf numFmtId="0" fontId="4" fillId="0" borderId="17" xfId="5" applyFont="1" applyBorder="1" applyAlignment="1" applyProtection="1">
      <alignment horizontal="center" vertical="center" textRotation="90"/>
    </xf>
    <xf numFmtId="0" fontId="4" fillId="0" borderId="17" xfId="5" applyFont="1" applyBorder="1" applyAlignment="1" applyProtection="1">
      <alignment horizontal="center" vertical="center" wrapText="1"/>
    </xf>
    <xf numFmtId="49" fontId="4" fillId="0" borderId="17" xfId="5" applyNumberFormat="1" applyFont="1" applyBorder="1" applyAlignment="1" applyProtection="1">
      <alignment horizontal="center" vertical="center" textRotation="90"/>
    </xf>
    <xf numFmtId="4" fontId="4" fillId="0" borderId="0" xfId="5" applyNumberFormat="1" applyFont="1" applyAlignment="1" applyProtection="1">
      <alignment horizontal="centerContinuous"/>
    </xf>
    <xf numFmtId="0" fontId="4" fillId="0" borderId="0" xfId="5" applyFont="1" applyAlignment="1" applyProtection="1">
      <alignment horizontal="centerContinuous"/>
    </xf>
    <xf numFmtId="0" fontId="4" fillId="0" borderId="0" xfId="5" applyFont="1" applyAlignment="1" applyProtection="1">
      <alignment horizontal="right"/>
    </xf>
    <xf numFmtId="0" fontId="4" fillId="0" borderId="0" xfId="5" applyFont="1" applyAlignment="1" applyProtection="1">
      <alignment horizontal="left"/>
    </xf>
    <xf numFmtId="49" fontId="4" fillId="0" borderId="0" xfId="5" applyNumberFormat="1" applyFont="1" applyAlignment="1" applyProtection="1">
      <alignment horizontal="center" vertical="top"/>
    </xf>
    <xf numFmtId="49" fontId="4" fillId="0" borderId="0" xfId="5" applyNumberFormat="1" applyFont="1" applyAlignment="1" applyProtection="1">
      <alignment horizontal="right" vertical="top"/>
    </xf>
    <xf numFmtId="4" fontId="5" fillId="0" borderId="0" xfId="5" applyNumberFormat="1" applyFont="1" applyBorder="1" applyAlignment="1" applyProtection="1">
      <alignment horizontal="center"/>
    </xf>
    <xf numFmtId="0" fontId="5" fillId="0" borderId="0" xfId="5" applyFont="1" applyBorder="1" applyProtection="1"/>
    <xf numFmtId="0" fontId="5" fillId="0" borderId="0" xfId="5" applyFont="1" applyBorder="1" applyAlignment="1" applyProtection="1">
      <alignment horizontal="right"/>
    </xf>
    <xf numFmtId="0" fontId="5" fillId="0" borderId="0" xfId="5" applyFont="1" applyBorder="1" applyAlignment="1" applyProtection="1">
      <alignment vertical="top"/>
    </xf>
    <xf numFmtId="165" fontId="3" fillId="0" borderId="0" xfId="5" applyNumberFormat="1" applyFont="1" applyBorder="1" applyAlignment="1" applyProtection="1">
      <alignment horizontal="center" vertical="top"/>
    </xf>
    <xf numFmtId="0" fontId="21" fillId="0" borderId="1" xfId="5" applyFont="1" applyFill="1" applyBorder="1" applyAlignment="1" applyProtection="1">
      <alignment vertical="top"/>
    </xf>
    <xf numFmtId="0" fontId="21" fillId="0" borderId="0" xfId="5" applyFont="1" applyFill="1" applyBorder="1" applyAlignment="1" applyProtection="1">
      <alignment vertical="top"/>
    </xf>
    <xf numFmtId="4" fontId="3" fillId="0" borderId="1" xfId="5" applyNumberFormat="1" applyFont="1" applyFill="1" applyBorder="1" applyAlignment="1" applyProtection="1">
      <alignment horizontal="right"/>
    </xf>
    <xf numFmtId="0" fontId="3" fillId="0" borderId="1" xfId="5" applyFont="1" applyFill="1" applyBorder="1" applyAlignment="1" applyProtection="1"/>
    <xf numFmtId="4" fontId="3" fillId="0" borderId="0" xfId="5" applyNumberFormat="1" applyFont="1" applyFill="1" applyBorder="1" applyAlignment="1" applyProtection="1">
      <alignment horizontal="right"/>
    </xf>
    <xf numFmtId="0" fontId="3" fillId="0" borderId="0" xfId="5" applyFont="1" applyFill="1" applyBorder="1" applyAlignment="1" applyProtection="1"/>
    <xf numFmtId="0" fontId="3" fillId="0" borderId="0" xfId="5" applyFont="1" applyFill="1" applyAlignment="1" applyProtection="1">
      <alignment vertical="center" wrapText="1"/>
    </xf>
    <xf numFmtId="4" fontId="3" fillId="0" borderId="0" xfId="5" applyNumberFormat="1" applyFont="1" applyFill="1" applyBorder="1" applyAlignment="1" applyProtection="1"/>
    <xf numFmtId="0" fontId="3" fillId="0" borderId="0" xfId="5" applyFont="1" applyFill="1" applyBorder="1" applyAlignment="1" applyProtection="1">
      <alignment vertical="top" wrapText="1"/>
    </xf>
    <xf numFmtId="0" fontId="4" fillId="0" borderId="0" xfId="5" applyFont="1" applyAlignment="1" applyProtection="1">
      <alignment vertical="top"/>
    </xf>
    <xf numFmtId="0" fontId="3" fillId="0" borderId="2" xfId="5" applyFont="1" applyBorder="1" applyAlignment="1" applyProtection="1">
      <alignment horizontal="justify"/>
    </xf>
    <xf numFmtId="4" fontId="3" fillId="0" borderId="16" xfId="5" applyNumberFormat="1" applyFont="1" applyBorder="1" applyAlignment="1" applyProtection="1">
      <alignment horizontal="right"/>
    </xf>
    <xf numFmtId="0" fontId="3" fillId="0" borderId="0" xfId="5" applyFont="1" applyAlignment="1" applyProtection="1">
      <alignment horizontal="left"/>
    </xf>
    <xf numFmtId="49" fontId="3" fillId="0" borderId="0" xfId="5" applyNumberFormat="1" applyFont="1" applyAlignment="1" applyProtection="1">
      <alignment horizontal="left" vertical="top"/>
    </xf>
    <xf numFmtId="4" fontId="3" fillId="0" borderId="1" xfId="5" applyNumberFormat="1" applyFont="1" applyBorder="1" applyProtection="1"/>
    <xf numFmtId="0" fontId="3" fillId="0" borderId="1" xfId="5" applyFont="1" applyBorder="1" applyAlignment="1" applyProtection="1">
      <alignment horizontal="left"/>
    </xf>
    <xf numFmtId="49" fontId="3" fillId="0" borderId="1" xfId="5" applyNumberFormat="1" applyFont="1" applyBorder="1" applyAlignment="1" applyProtection="1">
      <alignment horizontal="left" vertical="top"/>
    </xf>
    <xf numFmtId="4" fontId="3" fillId="0" borderId="0" xfId="5" applyNumberFormat="1" applyFont="1" applyBorder="1" applyProtection="1"/>
    <xf numFmtId="9" fontId="3" fillId="0" borderId="0" xfId="5" applyNumberFormat="1" applyFont="1" applyBorder="1" applyAlignment="1" applyProtection="1">
      <alignment horizontal="left"/>
    </xf>
    <xf numFmtId="0" fontId="6" fillId="0" borderId="0" xfId="5" applyFont="1" applyBorder="1" applyAlignment="1" applyProtection="1">
      <alignment horizontal="right"/>
    </xf>
    <xf numFmtId="49" fontId="3" fillId="0" borderId="0" xfId="5" applyNumberFormat="1" applyFont="1" applyBorder="1" applyAlignment="1" applyProtection="1">
      <alignment horizontal="left" vertical="top"/>
    </xf>
    <xf numFmtId="49" fontId="4" fillId="0" borderId="0" xfId="5" applyNumberFormat="1" applyFont="1" applyBorder="1" applyAlignment="1" applyProtection="1">
      <alignment horizontal="left" vertical="top"/>
    </xf>
    <xf numFmtId="4" fontId="3" fillId="0" borderId="2" xfId="5" applyNumberFormat="1" applyFont="1" applyBorder="1" applyProtection="1"/>
    <xf numFmtId="0" fontId="3" fillId="0" borderId="2" xfId="5" applyFont="1" applyBorder="1" applyAlignment="1" applyProtection="1">
      <alignment horizontal="left"/>
    </xf>
    <xf numFmtId="49" fontId="3" fillId="0" borderId="2" xfId="5" applyNumberFormat="1" applyFont="1" applyBorder="1" applyAlignment="1" applyProtection="1">
      <alignment horizontal="left" vertical="top"/>
    </xf>
    <xf numFmtId="9" fontId="3" fillId="0" borderId="1" xfId="5" applyNumberFormat="1" applyFont="1" applyBorder="1" applyAlignment="1" applyProtection="1">
      <alignment horizontal="left"/>
    </xf>
    <xf numFmtId="0" fontId="6" fillId="0" borderId="1" xfId="5" applyFont="1" applyBorder="1" applyAlignment="1" applyProtection="1">
      <alignment horizontal="right"/>
    </xf>
    <xf numFmtId="4" fontId="3" fillId="0" borderId="2" xfId="5" applyNumberFormat="1" applyFont="1" applyFill="1" applyBorder="1" applyAlignment="1" applyProtection="1">
      <alignment horizontal="right"/>
    </xf>
    <xf numFmtId="0" fontId="3" fillId="0" borderId="2" xfId="5" applyFont="1" applyFill="1" applyBorder="1" applyAlignment="1" applyProtection="1">
      <alignment horizontal="left"/>
    </xf>
    <xf numFmtId="49" fontId="3" fillId="0" borderId="2" xfId="5" applyNumberFormat="1" applyFont="1" applyFill="1" applyBorder="1" applyAlignment="1" applyProtection="1">
      <alignment horizontal="left" vertical="top"/>
    </xf>
    <xf numFmtId="0" fontId="3" fillId="0" borderId="1" xfId="5" applyFont="1" applyFill="1" applyBorder="1" applyAlignment="1" applyProtection="1">
      <alignment horizontal="left"/>
    </xf>
    <xf numFmtId="49" fontId="3" fillId="0" borderId="1" xfId="5" applyNumberFormat="1" applyFont="1" applyFill="1" applyBorder="1" applyAlignment="1" applyProtection="1">
      <alignment horizontal="left" vertical="top"/>
    </xf>
    <xf numFmtId="0" fontId="3" fillId="0" borderId="0" xfId="5" applyFont="1" applyFill="1" applyBorder="1" applyAlignment="1" applyProtection="1">
      <alignment horizontal="left"/>
    </xf>
    <xf numFmtId="49" fontId="3" fillId="0" borderId="0" xfId="5" applyNumberFormat="1" applyFont="1" applyFill="1" applyBorder="1" applyAlignment="1" applyProtection="1">
      <alignment horizontal="left" vertical="top"/>
    </xf>
    <xf numFmtId="4" fontId="3" fillId="0" borderId="0" xfId="5" applyNumberFormat="1" applyFont="1" applyFill="1" applyBorder="1" applyProtection="1"/>
    <xf numFmtId="49" fontId="3" fillId="0" borderId="0" xfId="5" applyNumberFormat="1" applyFont="1" applyFill="1" applyBorder="1" applyAlignment="1" applyProtection="1">
      <alignment horizontal="left" vertical="top" wrapText="1"/>
    </xf>
    <xf numFmtId="4" fontId="3" fillId="0" borderId="0" xfId="14" applyNumberFormat="1" applyFont="1" applyBorder="1" applyAlignment="1" applyProtection="1">
      <alignment horizontal="right"/>
    </xf>
    <xf numFmtId="4" fontId="3" fillId="0" borderId="2" xfId="14" applyNumberFormat="1" applyFont="1" applyBorder="1" applyAlignment="1" applyProtection="1">
      <alignment horizontal="right"/>
    </xf>
    <xf numFmtId="49" fontId="21" fillId="0" borderId="1" xfId="5" applyNumberFormat="1" applyFont="1" applyBorder="1" applyAlignment="1" applyProtection="1">
      <alignment horizontal="left" vertical="top"/>
    </xf>
    <xf numFmtId="49" fontId="21" fillId="0" borderId="0" xfId="5" applyNumberFormat="1" applyFont="1" applyBorder="1" applyAlignment="1" applyProtection="1">
      <alignment horizontal="left" vertical="top"/>
    </xf>
    <xf numFmtId="49" fontId="4" fillId="0" borderId="0" xfId="5" applyNumberFormat="1" applyFont="1" applyFill="1" applyBorder="1" applyAlignment="1" applyProtection="1">
      <alignment horizontal="left" vertical="top"/>
    </xf>
    <xf numFmtId="49" fontId="21" fillId="0" borderId="1" xfId="5" applyNumberFormat="1" applyFont="1" applyFill="1" applyBorder="1" applyAlignment="1" applyProtection="1">
      <alignment horizontal="left" vertical="top"/>
    </xf>
    <xf numFmtId="49" fontId="21" fillId="0" borderId="0" xfId="5" applyNumberFormat="1" applyFont="1" applyFill="1" applyBorder="1" applyAlignment="1" applyProtection="1">
      <alignment horizontal="left" vertical="top"/>
    </xf>
    <xf numFmtId="4" fontId="3" fillId="0" borderId="0" xfId="14" applyNumberFormat="1" applyFont="1" applyFill="1" applyBorder="1" applyAlignment="1" applyProtection="1">
      <alignment horizontal="right"/>
    </xf>
    <xf numFmtId="49" fontId="21" fillId="0" borderId="2" xfId="5" applyNumberFormat="1" applyFont="1" applyBorder="1" applyAlignment="1" applyProtection="1">
      <alignment horizontal="left" vertical="top"/>
    </xf>
    <xf numFmtId="0" fontId="3" fillId="0" borderId="0" xfId="5" applyFont="1" applyBorder="1" applyProtection="1"/>
    <xf numFmtId="0" fontId="21" fillId="0" borderId="1" xfId="5" applyFont="1" applyBorder="1" applyAlignment="1" applyProtection="1">
      <alignment horizontal="left" vertical="top"/>
    </xf>
    <xf numFmtId="0" fontId="21" fillId="0" borderId="0" xfId="5" applyFont="1" applyBorder="1" applyAlignment="1" applyProtection="1">
      <alignment horizontal="left" vertical="top"/>
    </xf>
    <xf numFmtId="0" fontId="3" fillId="0" borderId="0" xfId="5" applyFont="1" applyFill="1" applyBorder="1" applyAlignment="1" applyProtection="1">
      <alignment horizontal="left" vertical="top" wrapText="1"/>
    </xf>
    <xf numFmtId="4" fontId="3" fillId="0" borderId="0" xfId="17" applyNumberFormat="1" applyFont="1" applyBorder="1" applyAlignment="1" applyProtection="1">
      <alignment horizontal="right"/>
    </xf>
    <xf numFmtId="0" fontId="3" fillId="0" borderId="0" xfId="17" applyFont="1" applyBorder="1" applyAlignment="1" applyProtection="1">
      <alignment horizontal="left"/>
    </xf>
    <xf numFmtId="0" fontId="4" fillId="0" borderId="0" xfId="5" applyFont="1" applyBorder="1" applyAlignment="1" applyProtection="1">
      <alignment horizontal="left" vertical="top"/>
    </xf>
    <xf numFmtId="4" fontId="4" fillId="0" borderId="0" xfId="5" applyNumberFormat="1" applyFont="1" applyBorder="1" applyAlignment="1" applyProtection="1">
      <alignment horizontal="center"/>
    </xf>
    <xf numFmtId="0" fontId="4" fillId="0" borderId="0" xfId="5" applyFont="1" applyBorder="1" applyAlignment="1" applyProtection="1">
      <alignment horizontal="left"/>
    </xf>
    <xf numFmtId="0" fontId="4" fillId="0" borderId="0" xfId="5" applyFont="1" applyBorder="1" applyAlignment="1" applyProtection="1">
      <alignment horizontal="right"/>
    </xf>
    <xf numFmtId="4" fontId="4" fillId="0" borderId="2" xfId="12" applyNumberFormat="1" applyFont="1" applyBorder="1" applyAlignment="1" applyProtection="1">
      <alignment horizontal="right" vertical="top"/>
    </xf>
    <xf numFmtId="0" fontId="3" fillId="0" borderId="2" xfId="12" applyNumberFormat="1" applyFont="1" applyBorder="1" applyAlignment="1" applyProtection="1">
      <alignment horizontal="left" vertical="top"/>
    </xf>
    <xf numFmtId="0" fontId="3" fillId="0" borderId="2" xfId="12" applyNumberFormat="1" applyFont="1" applyBorder="1" applyAlignment="1" applyProtection="1">
      <alignment horizontal="right" vertical="top"/>
    </xf>
    <xf numFmtId="0" fontId="23" fillId="0" borderId="0" xfId="5" applyFont="1" applyProtection="1"/>
    <xf numFmtId="0" fontId="3" fillId="0" borderId="3" xfId="12" applyNumberFormat="1" applyFont="1" applyBorder="1" applyAlignment="1" applyProtection="1">
      <alignment horizontal="left" vertical="top"/>
    </xf>
    <xf numFmtId="2" fontId="3" fillId="0" borderId="3" xfId="12" applyNumberFormat="1" applyFont="1" applyFill="1" applyBorder="1" applyAlignment="1" applyProtection="1">
      <alignment horizontal="right" vertical="top"/>
    </xf>
    <xf numFmtId="0" fontId="3" fillId="0" borderId="0" xfId="5" applyFont="1" applyBorder="1" applyAlignment="1" applyProtection="1">
      <alignment horizontal="right" vertical="center"/>
    </xf>
    <xf numFmtId="0" fontId="3" fillId="0" borderId="0" xfId="5" applyFont="1" applyAlignment="1" applyProtection="1"/>
    <xf numFmtId="4" fontId="4" fillId="0" borderId="2" xfId="5" applyNumberFormat="1" applyFont="1" applyBorder="1" applyAlignment="1" applyProtection="1">
      <alignment horizontal="center"/>
    </xf>
    <xf numFmtId="0" fontId="4" fillId="0" borderId="2" xfId="5" applyFont="1" applyBorder="1" applyAlignment="1" applyProtection="1">
      <alignment horizontal="left"/>
    </xf>
    <xf numFmtId="0" fontId="4" fillId="0" borderId="2" xfId="5" applyFont="1" applyBorder="1" applyAlignment="1" applyProtection="1">
      <alignment horizontal="center" vertical="center" textRotation="90"/>
    </xf>
    <xf numFmtId="49" fontId="4" fillId="0" borderId="2" xfId="5" applyNumberFormat="1" applyFont="1" applyBorder="1" applyAlignment="1" applyProtection="1">
      <alignment horizontal="center" vertical="center" wrapText="1"/>
    </xf>
    <xf numFmtId="165" fontId="3" fillId="0" borderId="2" xfId="5" applyNumberFormat="1" applyFont="1" applyBorder="1" applyAlignment="1" applyProtection="1">
      <alignment horizontal="center" vertical="center" textRotation="90"/>
    </xf>
    <xf numFmtId="0" fontId="4" fillId="0" borderId="17" xfId="5" applyFont="1" applyBorder="1" applyAlignment="1" applyProtection="1">
      <alignment horizontal="left" vertical="center" textRotation="90"/>
    </xf>
    <xf numFmtId="0" fontId="4" fillId="0" borderId="17" xfId="5" applyFont="1" applyBorder="1" applyAlignment="1" applyProtection="1">
      <alignment vertical="center" textRotation="90"/>
    </xf>
    <xf numFmtId="4" fontId="4" fillId="0" borderId="0" xfId="5" applyNumberFormat="1" applyFont="1" applyAlignment="1" applyProtection="1"/>
    <xf numFmtId="4" fontId="4" fillId="0" borderId="6" xfId="2" applyNumberFormat="1" applyFont="1" applyFill="1" applyBorder="1" applyAlignment="1" applyProtection="1">
      <alignment horizontal="right"/>
    </xf>
    <xf numFmtId="4" fontId="3" fillId="0" borderId="6" xfId="2" applyNumberFormat="1" applyFont="1" applyFill="1" applyBorder="1" applyAlignment="1" applyProtection="1">
      <alignment horizontal="right" vertical="center"/>
    </xf>
    <xf numFmtId="0" fontId="3" fillId="0" borderId="0" xfId="0" applyFont="1" applyAlignment="1" applyProtection="1">
      <alignment horizontal="right" vertical="top"/>
    </xf>
    <xf numFmtId="4" fontId="6" fillId="0" borderId="0" xfId="0" applyNumberFormat="1" applyFont="1" applyAlignment="1" applyProtection="1">
      <alignment horizontal="right" vertical="top"/>
    </xf>
    <xf numFmtId="0" fontId="3" fillId="0" borderId="0" xfId="0" applyFont="1" applyAlignment="1" applyProtection="1">
      <alignment horizontal="left" vertical="top"/>
    </xf>
    <xf numFmtId="0" fontId="4" fillId="0" borderId="0" xfId="0" applyFont="1" applyAlignment="1" applyProtection="1">
      <alignment horizontal="right" vertical="top"/>
    </xf>
    <xf numFmtId="0" fontId="27" fillId="0" borderId="0" xfId="20" applyFont="1" applyProtection="1"/>
    <xf numFmtId="4" fontId="4" fillId="0" borderId="3" xfId="0" applyNumberFormat="1" applyFont="1" applyFill="1" applyBorder="1" applyAlignment="1" applyProtection="1">
      <alignment horizontal="right" vertical="top"/>
    </xf>
    <xf numFmtId="0" fontId="3" fillId="0" borderId="3" xfId="0" applyFont="1" applyFill="1" applyBorder="1" applyAlignment="1" applyProtection="1">
      <alignment horizontal="center" vertical="top"/>
    </xf>
    <xf numFmtId="0" fontId="3" fillId="0" borderId="3" xfId="0" applyFont="1" applyFill="1" applyBorder="1" applyAlignment="1" applyProtection="1">
      <alignment horizontal="right" vertical="top"/>
    </xf>
    <xf numFmtId="0" fontId="4" fillId="0" borderId="3" xfId="0" applyFont="1" applyFill="1" applyBorder="1" applyAlignment="1" applyProtection="1">
      <alignment horizontal="left" vertical="top"/>
    </xf>
    <xf numFmtId="0" fontId="4" fillId="0" borderId="3" xfId="0" applyFont="1" applyFill="1" applyBorder="1" applyAlignment="1" applyProtection="1">
      <alignment horizontal="right" vertical="top"/>
    </xf>
    <xf numFmtId="4" fontId="3" fillId="0" borderId="0" xfId="20" applyNumberFormat="1" applyFont="1" applyBorder="1" applyAlignment="1" applyProtection="1">
      <alignment horizontal="right"/>
    </xf>
    <xf numFmtId="9" fontId="3" fillId="0" borderId="0" xfId="20" applyNumberFormat="1" applyFont="1" applyBorder="1" applyProtection="1"/>
    <xf numFmtId="0" fontId="3" fillId="0" borderId="0" xfId="20" applyFont="1" applyBorder="1" applyProtection="1"/>
    <xf numFmtId="0" fontId="28" fillId="0" borderId="0" xfId="20" applyFont="1" applyBorder="1" applyAlignment="1" applyProtection="1">
      <alignment horizontal="justify" vertical="top" wrapText="1"/>
    </xf>
    <xf numFmtId="0" fontId="4" fillId="0" borderId="0" xfId="20" applyFont="1" applyBorder="1" applyAlignment="1" applyProtection="1">
      <alignment horizontal="center" vertical="top" wrapText="1"/>
    </xf>
    <xf numFmtId="4" fontId="3" fillId="0" borderId="0" xfId="0" applyNumberFormat="1" applyFont="1" applyFill="1" applyAlignment="1" applyProtection="1">
      <alignment horizontal="right"/>
    </xf>
    <xf numFmtId="4" fontId="3" fillId="0" borderId="0" xfId="20" applyNumberFormat="1" applyFont="1" applyAlignment="1" applyProtection="1">
      <alignment horizontal="right"/>
    </xf>
    <xf numFmtId="9" fontId="3" fillId="0" borderId="0" xfId="20" applyNumberFormat="1" applyFont="1" applyProtection="1"/>
    <xf numFmtId="0" fontId="3" fillId="0" borderId="0" xfId="20" applyFont="1" applyProtection="1"/>
    <xf numFmtId="0" fontId="3" fillId="0" borderId="0" xfId="0" applyFont="1" applyFill="1" applyAlignment="1" applyProtection="1">
      <alignment horizontal="justify" vertical="top" wrapText="1"/>
    </xf>
    <xf numFmtId="0" fontId="3" fillId="0" borderId="2" xfId="0" applyFont="1" applyBorder="1" applyAlignment="1" applyProtection="1">
      <alignment horizontal="right" vertical="top"/>
    </xf>
    <xf numFmtId="4" fontId="6" fillId="0" borderId="2" xfId="0" applyNumberFormat="1" applyFont="1" applyBorder="1" applyAlignment="1" applyProtection="1">
      <alignment horizontal="right" vertical="top"/>
    </xf>
    <xf numFmtId="0" fontId="3" fillId="0" borderId="2" xfId="0" applyFont="1" applyBorder="1" applyAlignment="1" applyProtection="1">
      <alignment horizontal="left" vertical="top"/>
    </xf>
    <xf numFmtId="165" fontId="4" fillId="0" borderId="2" xfId="0" applyNumberFormat="1" applyFont="1" applyBorder="1" applyAlignment="1" applyProtection="1">
      <alignment horizontal="center" vertical="top"/>
    </xf>
    <xf numFmtId="4" fontId="3" fillId="0" borderId="1" xfId="0" applyNumberFormat="1" applyFont="1" applyFill="1" applyBorder="1" applyAlignment="1" applyProtection="1">
      <alignment horizontal="right"/>
    </xf>
    <xf numFmtId="0" fontId="3" fillId="0" borderId="1" xfId="0" applyFont="1" applyFill="1" applyBorder="1" applyAlignment="1" applyProtection="1">
      <alignment horizontal="left" vertical="top" wrapText="1"/>
    </xf>
    <xf numFmtId="0" fontId="4" fillId="0" borderId="1" xfId="0" applyFont="1" applyFill="1" applyBorder="1" applyAlignment="1" applyProtection="1">
      <alignment horizontal="center" vertical="top" wrapText="1"/>
    </xf>
    <xf numFmtId="0" fontId="4" fillId="0" borderId="0" xfId="20" applyFont="1" applyFill="1" applyAlignment="1" applyProtection="1">
      <alignment horizontal="justify" vertical="top" wrapText="1"/>
    </xf>
    <xf numFmtId="0" fontId="3" fillId="0" borderId="0" xfId="20" applyFont="1" applyFill="1" applyAlignment="1" applyProtection="1">
      <alignment horizontal="justify" vertical="top" wrapText="1"/>
    </xf>
    <xf numFmtId="0" fontId="4" fillId="0" borderId="0" xfId="20" applyFont="1" applyAlignment="1" applyProtection="1">
      <alignment horizontal="justify" vertical="top" wrapText="1"/>
    </xf>
    <xf numFmtId="0" fontId="29" fillId="0" borderId="0" xfId="20" applyFont="1" applyProtection="1"/>
    <xf numFmtId="0" fontId="3" fillId="0" borderId="0" xfId="20" applyFont="1" applyAlignment="1" applyProtection="1">
      <alignment horizontal="justify" vertical="top" wrapText="1"/>
    </xf>
    <xf numFmtId="0" fontId="4" fillId="0" borderId="0" xfId="20" applyFont="1" applyAlignment="1" applyProtection="1">
      <alignment horizontal="center" vertical="top" wrapText="1"/>
    </xf>
    <xf numFmtId="43" fontId="3" fillId="0" borderId="0" xfId="19" applyFont="1" applyProtection="1"/>
    <xf numFmtId="4" fontId="3" fillId="0" borderId="0" xfId="20" applyNumberFormat="1" applyFont="1" applyFill="1" applyAlignment="1" applyProtection="1">
      <alignment horizontal="right"/>
    </xf>
    <xf numFmtId="0" fontId="3" fillId="0" borderId="0" xfId="20" applyFont="1" applyFill="1" applyProtection="1"/>
    <xf numFmtId="0" fontId="3" fillId="0" borderId="0" xfId="20" applyFont="1" applyFill="1" applyAlignment="1" applyProtection="1"/>
    <xf numFmtId="0" fontId="4" fillId="0" borderId="0" xfId="20" applyFont="1" applyFill="1" applyProtection="1"/>
    <xf numFmtId="0" fontId="3" fillId="0" borderId="0" xfId="20" applyFont="1" applyAlignment="1" applyProtection="1"/>
    <xf numFmtId="0" fontId="4" fillId="0" borderId="0" xfId="0" applyFont="1" applyFill="1" applyAlignment="1" applyProtection="1">
      <alignment vertical="top"/>
    </xf>
    <xf numFmtId="0" fontId="4" fillId="0" borderId="0" xfId="20" applyFont="1" applyProtection="1"/>
    <xf numFmtId="0" fontId="30" fillId="0" borderId="0" xfId="20" applyFont="1" applyProtection="1"/>
    <xf numFmtId="4" fontId="4" fillId="0" borderId="0" xfId="20" applyNumberFormat="1" applyFont="1" applyAlignment="1" applyProtection="1">
      <alignment horizontal="right"/>
    </xf>
    <xf numFmtId="0" fontId="4" fillId="0" borderId="0" xfId="20" applyFont="1" applyAlignment="1" applyProtection="1">
      <alignment horizontal="center" vertical="top"/>
    </xf>
    <xf numFmtId="49" fontId="3" fillId="0" borderId="0" xfId="0" applyNumberFormat="1" applyFont="1" applyFill="1" applyBorder="1" applyAlignment="1" applyProtection="1">
      <alignment horizontal="left" vertical="top" wrapText="1"/>
    </xf>
    <xf numFmtId="0" fontId="1" fillId="0" borderId="0" xfId="0" applyFont="1" applyProtection="1"/>
    <xf numFmtId="0" fontId="4" fillId="0" borderId="0" xfId="20" applyFont="1" applyAlignment="1" applyProtection="1">
      <alignment vertical="top" wrapText="1"/>
    </xf>
    <xf numFmtId="0" fontId="4" fillId="0" borderId="17" xfId="0" applyFont="1" applyBorder="1" applyAlignment="1" applyProtection="1">
      <alignment horizontal="center" vertical="top" wrapText="1"/>
    </xf>
    <xf numFmtId="0" fontId="4" fillId="0" borderId="0" xfId="0" applyFont="1" applyAlignment="1" applyProtection="1">
      <alignment horizontal="centerContinuous" vertical="top"/>
    </xf>
    <xf numFmtId="49" fontId="4" fillId="0" borderId="0" xfId="0" applyNumberFormat="1" applyFont="1" applyAlignment="1" applyProtection="1">
      <alignment horizontal="right" vertical="top"/>
    </xf>
    <xf numFmtId="4" fontId="31" fillId="0" borderId="0" xfId="20" applyNumberFormat="1" applyFont="1" applyAlignment="1" applyProtection="1">
      <alignment horizontal="right"/>
    </xf>
    <xf numFmtId="4" fontId="27" fillId="0" borderId="0" xfId="20" applyNumberFormat="1" applyFont="1" applyAlignment="1" applyProtection="1">
      <alignment horizontal="right"/>
    </xf>
    <xf numFmtId="0" fontId="31" fillId="0" borderId="0" xfId="20" applyFont="1" applyProtection="1"/>
    <xf numFmtId="0" fontId="27" fillId="0" borderId="0" xfId="0" applyFont="1" applyProtection="1"/>
    <xf numFmtId="4" fontId="24" fillId="0" borderId="0" xfId="0" applyNumberFormat="1" applyFont="1" applyAlignment="1" applyProtection="1">
      <alignment horizontal="right"/>
    </xf>
    <xf numFmtId="0" fontId="24" fillId="0" borderId="0" xfId="0" applyFont="1" applyProtection="1"/>
    <xf numFmtId="0" fontId="3" fillId="0" borderId="0" xfId="0" applyFont="1" applyAlignment="1" applyProtection="1">
      <alignment horizontal="justify" vertical="justify" wrapText="1"/>
    </xf>
    <xf numFmtId="0" fontId="28" fillId="0" borderId="0" xfId="0" applyFont="1" applyAlignment="1" applyProtection="1">
      <alignment horizontal="justify" vertical="justify" wrapText="1"/>
    </xf>
    <xf numFmtId="0" fontId="3" fillId="0" borderId="0" xfId="0" applyFont="1" applyAlignment="1" applyProtection="1">
      <alignment horizontal="center" vertical="top" wrapText="1"/>
    </xf>
    <xf numFmtId="0" fontId="32" fillId="0" borderId="0" xfId="0" applyFont="1"/>
    <xf numFmtId="0" fontId="16" fillId="0" borderId="18" xfId="0" applyFont="1" applyBorder="1" applyAlignment="1" applyProtection="1">
      <alignment horizontal="center" vertical="center" wrapText="1"/>
    </xf>
    <xf numFmtId="0" fontId="16" fillId="0" borderId="3" xfId="0" applyFont="1" applyBorder="1" applyAlignment="1" applyProtection="1">
      <alignment horizontal="center" vertical="center" wrapText="1"/>
    </xf>
    <xf numFmtId="0" fontId="5" fillId="9" borderId="16" xfId="0" applyFont="1" applyFill="1" applyBorder="1" applyAlignment="1" applyProtection="1">
      <alignment horizontal="center" vertical="top" wrapText="1"/>
    </xf>
    <xf numFmtId="0" fontId="12" fillId="9" borderId="16" xfId="0" applyFont="1" applyFill="1" applyBorder="1" applyAlignment="1" applyProtection="1">
      <alignment horizontal="center" vertical="top" wrapText="1"/>
    </xf>
    <xf numFmtId="0" fontId="5" fillId="5" borderId="16" xfId="0" applyFont="1" applyFill="1" applyBorder="1" applyAlignment="1" applyProtection="1">
      <alignment horizontal="center" vertical="top" wrapText="1"/>
    </xf>
    <xf numFmtId="0" fontId="12" fillId="5" borderId="16" xfId="0" applyFont="1" applyFill="1" applyBorder="1" applyAlignment="1" applyProtection="1">
      <alignment horizontal="center" vertical="top" wrapText="1"/>
    </xf>
    <xf numFmtId="0" fontId="5" fillId="6" borderId="16" xfId="0" applyFont="1" applyFill="1" applyBorder="1" applyAlignment="1" applyProtection="1">
      <alignment horizontal="center" vertical="top" wrapText="1"/>
    </xf>
    <xf numFmtId="0" fontId="12" fillId="6" borderId="16" xfId="0" applyFont="1" applyFill="1" applyBorder="1" applyAlignment="1" applyProtection="1">
      <alignment horizontal="center" vertical="top" wrapText="1"/>
    </xf>
    <xf numFmtId="0" fontId="13" fillId="5" borderId="0" xfId="0" applyFont="1" applyFill="1" applyAlignment="1" applyProtection="1">
      <alignment horizontal="left" vertical="center" wrapText="1"/>
    </xf>
    <xf numFmtId="0" fontId="14" fillId="5" borderId="0" xfId="0" applyFont="1" applyFill="1" applyAlignment="1" applyProtection="1">
      <alignment horizontal="left" vertical="center" wrapText="1"/>
    </xf>
    <xf numFmtId="0" fontId="1" fillId="5" borderId="0" xfId="0" applyFont="1" applyFill="1" applyAlignment="1" applyProtection="1">
      <alignment horizontal="left" wrapText="1"/>
    </xf>
    <xf numFmtId="0" fontId="19" fillId="8" borderId="16" xfId="0" applyFont="1" applyFill="1" applyBorder="1" applyAlignment="1" applyProtection="1">
      <alignment horizontal="center" vertical="top" wrapText="1"/>
    </xf>
    <xf numFmtId="0" fontId="20" fillId="8" borderId="16" xfId="0" applyFont="1" applyFill="1" applyBorder="1" applyAlignment="1" applyProtection="1">
      <alignment horizontal="center" vertical="top" wrapText="1"/>
    </xf>
    <xf numFmtId="0" fontId="5" fillId="7" borderId="16" xfId="0" applyFont="1" applyFill="1" applyBorder="1" applyAlignment="1" applyProtection="1">
      <alignment horizontal="center" vertical="top" wrapText="1"/>
    </xf>
    <xf numFmtId="0" fontId="12" fillId="7" borderId="16" xfId="0" applyFont="1" applyFill="1" applyBorder="1" applyAlignment="1" applyProtection="1">
      <alignment horizontal="center" vertical="top" wrapText="1"/>
    </xf>
    <xf numFmtId="0" fontId="4" fillId="0" borderId="6" xfId="13" applyFont="1" applyBorder="1" applyAlignment="1" applyProtection="1">
      <alignment horizontal="left" vertical="center" wrapText="1"/>
    </xf>
    <xf numFmtId="0" fontId="4" fillId="0" borderId="6" xfId="13" applyFont="1" applyBorder="1" applyAlignment="1" applyProtection="1">
      <alignment vertical="center" wrapText="1"/>
    </xf>
    <xf numFmtId="0" fontId="3" fillId="0" borderId="6" xfId="13" applyFont="1" applyBorder="1" applyAlignment="1" applyProtection="1">
      <alignment vertical="center" wrapText="1"/>
    </xf>
    <xf numFmtId="0" fontId="3" fillId="0" borderId="7" xfId="0" applyFont="1" applyFill="1" applyBorder="1" applyAlignment="1" applyProtection="1">
      <alignment horizontal="center" vertical="center"/>
    </xf>
    <xf numFmtId="0" fontId="3" fillId="0" borderId="9" xfId="0" applyFont="1" applyFill="1" applyBorder="1" applyAlignment="1" applyProtection="1">
      <alignment horizontal="center" vertical="center"/>
    </xf>
    <xf numFmtId="0" fontId="4" fillId="0" borderId="0" xfId="0" applyFont="1" applyFill="1" applyAlignment="1" applyProtection="1">
      <alignment horizontal="left" vertical="top"/>
    </xf>
    <xf numFmtId="0" fontId="4" fillId="0" borderId="0" xfId="0" applyFont="1" applyFill="1" applyAlignment="1" applyProtection="1">
      <alignment horizontal="left" vertical="top" wrapText="1"/>
    </xf>
    <xf numFmtId="0" fontId="4" fillId="2" borderId="7" xfId="0" applyFont="1" applyFill="1" applyBorder="1" applyAlignment="1" applyProtection="1">
      <alignment horizontal="left"/>
    </xf>
    <xf numFmtId="0" fontId="4" fillId="2" borderId="8" xfId="0" applyFont="1" applyFill="1" applyBorder="1" applyAlignment="1" applyProtection="1">
      <alignment horizontal="left"/>
    </xf>
    <xf numFmtId="0" fontId="4" fillId="2" borderId="9" xfId="0" applyFont="1" applyFill="1" applyBorder="1" applyAlignment="1" applyProtection="1">
      <alignment horizontal="left"/>
    </xf>
    <xf numFmtId="0" fontId="4" fillId="3" borderId="6" xfId="13" applyFont="1" applyFill="1" applyBorder="1" applyAlignment="1" applyProtection="1">
      <alignment horizontal="center" vertical="center" wrapText="1"/>
    </xf>
    <xf numFmtId="0" fontId="3" fillId="0" borderId="6" xfId="13" applyFont="1" applyBorder="1" applyAlignment="1" applyProtection="1">
      <alignment vertical="center"/>
    </xf>
    <xf numFmtId="0" fontId="4" fillId="0" borderId="6" xfId="0" applyFont="1" applyFill="1" applyBorder="1" applyAlignment="1" applyProtection="1">
      <alignment horizontal="right"/>
    </xf>
    <xf numFmtId="0" fontId="4" fillId="0" borderId="4" xfId="0" applyFont="1" applyFill="1" applyBorder="1" applyAlignment="1" applyProtection="1">
      <alignment horizontal="center" vertical="center" wrapText="1"/>
    </xf>
    <xf numFmtId="0" fontId="4" fillId="0" borderId="5" xfId="0" applyFont="1" applyFill="1" applyBorder="1" applyAlignment="1" applyProtection="1">
      <alignment horizontal="center" vertical="center" wrapText="1"/>
    </xf>
    <xf numFmtId="0" fontId="3" fillId="0" borderId="7" xfId="0" applyFont="1" applyFill="1" applyBorder="1" applyAlignment="1" applyProtection="1">
      <alignment horizontal="left" vertical="center"/>
    </xf>
    <xf numFmtId="0" fontId="3" fillId="0" borderId="9" xfId="0" applyFont="1" applyFill="1" applyBorder="1" applyAlignment="1" applyProtection="1">
      <alignment horizontal="left" vertical="center"/>
    </xf>
    <xf numFmtId="0" fontId="4" fillId="0" borderId="15" xfId="0" applyFont="1" applyFill="1" applyBorder="1" applyAlignment="1" applyProtection="1">
      <alignment horizontal="center" vertical="center" wrapText="1"/>
    </xf>
    <xf numFmtId="0" fontId="4" fillId="0" borderId="14" xfId="0" applyFont="1" applyFill="1" applyBorder="1" applyAlignment="1" applyProtection="1">
      <alignment horizontal="center" vertical="center" wrapText="1"/>
    </xf>
    <xf numFmtId="0" fontId="4" fillId="0" borderId="13" xfId="0" applyFont="1" applyFill="1" applyBorder="1" applyAlignment="1" applyProtection="1">
      <alignment horizontal="center" vertical="center" wrapText="1"/>
    </xf>
    <xf numFmtId="0" fontId="4" fillId="0" borderId="10" xfId="0" applyFont="1" applyFill="1" applyBorder="1" applyAlignment="1" applyProtection="1">
      <alignment horizontal="center" vertical="center" wrapText="1"/>
    </xf>
    <xf numFmtId="0" fontId="3" fillId="0" borderId="7" xfId="0" applyFont="1" applyFill="1" applyBorder="1" applyAlignment="1" applyProtection="1">
      <alignment horizontal="left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0" xfId="0" applyFont="1" applyAlignment="1" applyProtection="1">
      <alignment horizontal="center" vertical="top"/>
    </xf>
    <xf numFmtId="0" fontId="0" fillId="0" borderId="0" xfId="0" applyAlignment="1" applyProtection="1">
      <alignment horizontal="center" vertical="top"/>
    </xf>
    <xf numFmtId="0" fontId="3" fillId="0" borderId="7" xfId="13" applyFont="1" applyBorder="1" applyAlignment="1" applyProtection="1">
      <alignment vertical="center"/>
    </xf>
    <xf numFmtId="0" fontId="3" fillId="0" borderId="7" xfId="0" applyFont="1" applyFill="1" applyBorder="1" applyAlignment="1" applyProtection="1">
      <alignment horizontal="center" vertical="center" wrapText="1"/>
    </xf>
    <xf numFmtId="0" fontId="4" fillId="0" borderId="6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right" vertical="center"/>
    </xf>
    <xf numFmtId="0" fontId="3" fillId="0" borderId="7" xfId="5" applyFont="1" applyFill="1" applyBorder="1" applyAlignment="1" applyProtection="1">
      <alignment horizontal="left" vertical="center"/>
    </xf>
    <xf numFmtId="0" fontId="3" fillId="0" borderId="9" xfId="5" applyFont="1" applyFill="1" applyBorder="1" applyAlignment="1" applyProtection="1">
      <alignment horizontal="left" vertical="center"/>
    </xf>
    <xf numFmtId="0" fontId="3" fillId="0" borderId="7" xfId="5" applyFont="1" applyFill="1" applyBorder="1" applyAlignment="1" applyProtection="1">
      <alignment horizontal="center" vertical="center"/>
    </xf>
    <xf numFmtId="0" fontId="3" fillId="0" borderId="9" xfId="5" applyFont="1" applyFill="1" applyBorder="1" applyAlignment="1" applyProtection="1">
      <alignment horizontal="center" vertical="center"/>
    </xf>
    <xf numFmtId="0" fontId="4" fillId="0" borderId="6" xfId="5" applyFont="1" applyFill="1" applyBorder="1" applyAlignment="1" applyProtection="1">
      <alignment horizontal="right"/>
    </xf>
    <xf numFmtId="0" fontId="4" fillId="2" borderId="7" xfId="5" applyFont="1" applyFill="1" applyBorder="1" applyAlignment="1" applyProtection="1">
      <alignment horizontal="left"/>
    </xf>
    <xf numFmtId="0" fontId="4" fillId="2" borderId="8" xfId="5" applyFont="1" applyFill="1" applyBorder="1" applyAlignment="1" applyProtection="1">
      <alignment horizontal="left"/>
    </xf>
    <xf numFmtId="0" fontId="4" fillId="2" borderId="9" xfId="5" applyFont="1" applyFill="1" applyBorder="1" applyAlignment="1" applyProtection="1">
      <alignment horizontal="left"/>
    </xf>
    <xf numFmtId="0" fontId="4" fillId="0" borderId="4" xfId="5" applyFont="1" applyFill="1" applyBorder="1" applyAlignment="1" applyProtection="1">
      <alignment horizontal="center" vertical="center" wrapText="1"/>
    </xf>
    <xf numFmtId="0" fontId="4" fillId="0" borderId="5" xfId="5" applyFont="1" applyFill="1" applyBorder="1" applyAlignment="1" applyProtection="1">
      <alignment horizontal="center" vertical="center" wrapText="1"/>
    </xf>
    <xf numFmtId="0" fontId="4" fillId="0" borderId="15" xfId="5" applyFont="1" applyFill="1" applyBorder="1" applyAlignment="1" applyProtection="1">
      <alignment horizontal="center" vertical="center" wrapText="1"/>
    </xf>
    <xf numFmtId="0" fontId="4" fillId="0" borderId="14" xfId="5" applyFont="1" applyFill="1" applyBorder="1" applyAlignment="1" applyProtection="1">
      <alignment horizontal="center" vertical="center" wrapText="1"/>
    </xf>
    <xf numFmtId="0" fontId="4" fillId="0" borderId="13" xfId="5" applyFont="1" applyFill="1" applyBorder="1" applyAlignment="1" applyProtection="1">
      <alignment horizontal="center" vertical="center" wrapText="1"/>
    </xf>
    <xf numFmtId="0" fontId="4" fillId="0" borderId="10" xfId="5" applyFont="1" applyFill="1" applyBorder="1" applyAlignment="1" applyProtection="1">
      <alignment horizontal="center" vertical="center" wrapText="1"/>
    </xf>
    <xf numFmtId="0" fontId="4" fillId="0" borderId="0" xfId="5" applyFont="1" applyFill="1" applyAlignment="1" applyProtection="1">
      <alignment horizontal="left" vertical="top"/>
    </xf>
    <xf numFmtId="0" fontId="4" fillId="0" borderId="0" xfId="5" applyFont="1" applyFill="1" applyAlignment="1" applyProtection="1">
      <alignment horizontal="left" vertical="top" wrapText="1"/>
    </xf>
  </cellXfs>
  <cellStyles count="21">
    <cellStyle name="Navadno" xfId="0" builtinId="0"/>
    <cellStyle name="Navadno 15" xfId="3"/>
    <cellStyle name="Navadno 16" xfId="4"/>
    <cellStyle name="Navadno 2 2" xfId="18"/>
    <cellStyle name="Navadno 2 50" xfId="5"/>
    <cellStyle name="Navadno 49" xfId="6"/>
    <cellStyle name="Navadno 50" xfId="7"/>
    <cellStyle name="Navadno 51" xfId="11"/>
    <cellStyle name="Navadno 52" xfId="9"/>
    <cellStyle name="Navadno 53" xfId="10"/>
    <cellStyle name="Navadno 54" xfId="8"/>
    <cellStyle name="Navadno_POPIS DEL ZA GRADBENA DELA ILOVICA1" xfId="13"/>
    <cellStyle name="Normal_N36023 (2)" xfId="1"/>
    <cellStyle name="Normal_N36023 (2)_popisi_plin_1bar_20090805" xfId="17"/>
    <cellStyle name="Normal_PL_SD" xfId="15"/>
    <cellStyle name="Normal_PL_SD_popisi_plin_1bar_20090805" xfId="16"/>
    <cellStyle name="Normal_SP" xfId="20"/>
    <cellStyle name="Pojasnjevalno besedilo 2" xfId="12"/>
    <cellStyle name="Valuta" xfId="2" builtinId="4"/>
    <cellStyle name="Valuta 2" xfId="14"/>
    <cellStyle name="Vejica" xfId="19" builtinId="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G24"/>
  <sheetViews>
    <sheetView tabSelected="1" topLeftCell="A10" zoomScaleNormal="100" zoomScaleSheetLayoutView="91" workbookViewId="0">
      <selection activeCell="K15" sqref="K15"/>
    </sheetView>
  </sheetViews>
  <sheetFormatPr defaultRowHeight="12.75" x14ac:dyDescent="0.2"/>
  <cols>
    <col min="1" max="1" width="12.28515625" customWidth="1"/>
    <col min="2" max="2" width="14.5703125" customWidth="1"/>
    <col min="6" max="6" width="7.5703125" customWidth="1"/>
    <col min="7" max="7" width="22.28515625" customWidth="1"/>
    <col min="258" max="258" width="16.140625" customWidth="1"/>
    <col min="262" max="262" width="15.5703125" customWidth="1"/>
    <col min="263" max="263" width="21" customWidth="1"/>
    <col min="514" max="514" width="16.140625" customWidth="1"/>
    <col min="518" max="518" width="15.5703125" customWidth="1"/>
    <col min="519" max="519" width="21" customWidth="1"/>
    <col min="770" max="770" width="16.140625" customWidth="1"/>
    <col min="774" max="774" width="15.5703125" customWidth="1"/>
    <col min="775" max="775" width="21" customWidth="1"/>
    <col min="1026" max="1026" width="16.140625" customWidth="1"/>
    <col min="1030" max="1030" width="15.5703125" customWidth="1"/>
    <col min="1031" max="1031" width="21" customWidth="1"/>
    <col min="1282" max="1282" width="16.140625" customWidth="1"/>
    <col min="1286" max="1286" width="15.5703125" customWidth="1"/>
    <col min="1287" max="1287" width="21" customWidth="1"/>
    <col min="1538" max="1538" width="16.140625" customWidth="1"/>
    <col min="1542" max="1542" width="15.5703125" customWidth="1"/>
    <col min="1543" max="1543" width="21" customWidth="1"/>
    <col min="1794" max="1794" width="16.140625" customWidth="1"/>
    <col min="1798" max="1798" width="15.5703125" customWidth="1"/>
    <col min="1799" max="1799" width="21" customWidth="1"/>
    <col min="2050" max="2050" width="16.140625" customWidth="1"/>
    <col min="2054" max="2054" width="15.5703125" customWidth="1"/>
    <col min="2055" max="2055" width="21" customWidth="1"/>
    <col min="2306" max="2306" width="16.140625" customWidth="1"/>
    <col min="2310" max="2310" width="15.5703125" customWidth="1"/>
    <col min="2311" max="2311" width="21" customWidth="1"/>
    <col min="2562" max="2562" width="16.140625" customWidth="1"/>
    <col min="2566" max="2566" width="15.5703125" customWidth="1"/>
    <col min="2567" max="2567" width="21" customWidth="1"/>
    <col min="2818" max="2818" width="16.140625" customWidth="1"/>
    <col min="2822" max="2822" width="15.5703125" customWidth="1"/>
    <col min="2823" max="2823" width="21" customWidth="1"/>
    <col min="3074" max="3074" width="16.140625" customWidth="1"/>
    <col min="3078" max="3078" width="15.5703125" customWidth="1"/>
    <col min="3079" max="3079" width="21" customWidth="1"/>
    <col min="3330" max="3330" width="16.140625" customWidth="1"/>
    <col min="3334" max="3334" width="15.5703125" customWidth="1"/>
    <col min="3335" max="3335" width="21" customWidth="1"/>
    <col min="3586" max="3586" width="16.140625" customWidth="1"/>
    <col min="3590" max="3590" width="15.5703125" customWidth="1"/>
    <col min="3591" max="3591" width="21" customWidth="1"/>
    <col min="3842" max="3842" width="16.140625" customWidth="1"/>
    <col min="3846" max="3846" width="15.5703125" customWidth="1"/>
    <col min="3847" max="3847" width="21" customWidth="1"/>
    <col min="4098" max="4098" width="16.140625" customWidth="1"/>
    <col min="4102" max="4102" width="15.5703125" customWidth="1"/>
    <col min="4103" max="4103" width="21" customWidth="1"/>
    <col min="4354" max="4354" width="16.140625" customWidth="1"/>
    <col min="4358" max="4358" width="15.5703125" customWidth="1"/>
    <col min="4359" max="4359" width="21" customWidth="1"/>
    <col min="4610" max="4610" width="16.140625" customWidth="1"/>
    <col min="4614" max="4614" width="15.5703125" customWidth="1"/>
    <col min="4615" max="4615" width="21" customWidth="1"/>
    <col min="4866" max="4866" width="16.140625" customWidth="1"/>
    <col min="4870" max="4870" width="15.5703125" customWidth="1"/>
    <col min="4871" max="4871" width="21" customWidth="1"/>
    <col min="5122" max="5122" width="16.140625" customWidth="1"/>
    <col min="5126" max="5126" width="15.5703125" customWidth="1"/>
    <col min="5127" max="5127" width="21" customWidth="1"/>
    <col min="5378" max="5378" width="16.140625" customWidth="1"/>
    <col min="5382" max="5382" width="15.5703125" customWidth="1"/>
    <col min="5383" max="5383" width="21" customWidth="1"/>
    <col min="5634" max="5634" width="16.140625" customWidth="1"/>
    <col min="5638" max="5638" width="15.5703125" customWidth="1"/>
    <col min="5639" max="5639" width="21" customWidth="1"/>
    <col min="5890" max="5890" width="16.140625" customWidth="1"/>
    <col min="5894" max="5894" width="15.5703125" customWidth="1"/>
    <col min="5895" max="5895" width="21" customWidth="1"/>
    <col min="6146" max="6146" width="16.140625" customWidth="1"/>
    <col min="6150" max="6150" width="15.5703125" customWidth="1"/>
    <col min="6151" max="6151" width="21" customWidth="1"/>
    <col min="6402" max="6402" width="16.140625" customWidth="1"/>
    <col min="6406" max="6406" width="15.5703125" customWidth="1"/>
    <col min="6407" max="6407" width="21" customWidth="1"/>
    <col min="6658" max="6658" width="16.140625" customWidth="1"/>
    <col min="6662" max="6662" width="15.5703125" customWidth="1"/>
    <col min="6663" max="6663" width="21" customWidth="1"/>
    <col min="6914" max="6914" width="16.140625" customWidth="1"/>
    <col min="6918" max="6918" width="15.5703125" customWidth="1"/>
    <col min="6919" max="6919" width="21" customWidth="1"/>
    <col min="7170" max="7170" width="16.140625" customWidth="1"/>
    <col min="7174" max="7174" width="15.5703125" customWidth="1"/>
    <col min="7175" max="7175" width="21" customWidth="1"/>
    <col min="7426" max="7426" width="16.140625" customWidth="1"/>
    <col min="7430" max="7430" width="15.5703125" customWidth="1"/>
    <col min="7431" max="7431" width="21" customWidth="1"/>
    <col min="7682" max="7682" width="16.140625" customWidth="1"/>
    <col min="7686" max="7686" width="15.5703125" customWidth="1"/>
    <col min="7687" max="7687" width="21" customWidth="1"/>
    <col min="7938" max="7938" width="16.140625" customWidth="1"/>
    <col min="7942" max="7942" width="15.5703125" customWidth="1"/>
    <col min="7943" max="7943" width="21" customWidth="1"/>
    <col min="8194" max="8194" width="16.140625" customWidth="1"/>
    <col min="8198" max="8198" width="15.5703125" customWidth="1"/>
    <col min="8199" max="8199" width="21" customWidth="1"/>
    <col min="8450" max="8450" width="16.140625" customWidth="1"/>
    <col min="8454" max="8454" width="15.5703125" customWidth="1"/>
    <col min="8455" max="8455" width="21" customWidth="1"/>
    <col min="8706" max="8706" width="16.140625" customWidth="1"/>
    <col min="8710" max="8710" width="15.5703125" customWidth="1"/>
    <col min="8711" max="8711" width="21" customWidth="1"/>
    <col min="8962" max="8962" width="16.140625" customWidth="1"/>
    <col min="8966" max="8966" width="15.5703125" customWidth="1"/>
    <col min="8967" max="8967" width="21" customWidth="1"/>
    <col min="9218" max="9218" width="16.140625" customWidth="1"/>
    <col min="9222" max="9222" width="15.5703125" customWidth="1"/>
    <col min="9223" max="9223" width="21" customWidth="1"/>
    <col min="9474" max="9474" width="16.140625" customWidth="1"/>
    <col min="9478" max="9478" width="15.5703125" customWidth="1"/>
    <col min="9479" max="9479" width="21" customWidth="1"/>
    <col min="9730" max="9730" width="16.140625" customWidth="1"/>
    <col min="9734" max="9734" width="15.5703125" customWidth="1"/>
    <col min="9735" max="9735" width="21" customWidth="1"/>
    <col min="9986" max="9986" width="16.140625" customWidth="1"/>
    <col min="9990" max="9990" width="15.5703125" customWidth="1"/>
    <col min="9991" max="9991" width="21" customWidth="1"/>
    <col min="10242" max="10242" width="16.140625" customWidth="1"/>
    <col min="10246" max="10246" width="15.5703125" customWidth="1"/>
    <col min="10247" max="10247" width="21" customWidth="1"/>
    <col min="10498" max="10498" width="16.140625" customWidth="1"/>
    <col min="10502" max="10502" width="15.5703125" customWidth="1"/>
    <col min="10503" max="10503" width="21" customWidth="1"/>
    <col min="10754" max="10754" width="16.140625" customWidth="1"/>
    <col min="10758" max="10758" width="15.5703125" customWidth="1"/>
    <col min="10759" max="10759" width="21" customWidth="1"/>
    <col min="11010" max="11010" width="16.140625" customWidth="1"/>
    <col min="11014" max="11014" width="15.5703125" customWidth="1"/>
    <col min="11015" max="11015" width="21" customWidth="1"/>
    <col min="11266" max="11266" width="16.140625" customWidth="1"/>
    <col min="11270" max="11270" width="15.5703125" customWidth="1"/>
    <col min="11271" max="11271" width="21" customWidth="1"/>
    <col min="11522" max="11522" width="16.140625" customWidth="1"/>
    <col min="11526" max="11526" width="15.5703125" customWidth="1"/>
    <col min="11527" max="11527" width="21" customWidth="1"/>
    <col min="11778" max="11778" width="16.140625" customWidth="1"/>
    <col min="11782" max="11782" width="15.5703125" customWidth="1"/>
    <col min="11783" max="11783" width="21" customWidth="1"/>
    <col min="12034" max="12034" width="16.140625" customWidth="1"/>
    <col min="12038" max="12038" width="15.5703125" customWidth="1"/>
    <col min="12039" max="12039" width="21" customWidth="1"/>
    <col min="12290" max="12290" width="16.140625" customWidth="1"/>
    <col min="12294" max="12294" width="15.5703125" customWidth="1"/>
    <col min="12295" max="12295" width="21" customWidth="1"/>
    <col min="12546" max="12546" width="16.140625" customWidth="1"/>
    <col min="12550" max="12550" width="15.5703125" customWidth="1"/>
    <col min="12551" max="12551" width="21" customWidth="1"/>
    <col min="12802" max="12802" width="16.140625" customWidth="1"/>
    <col min="12806" max="12806" width="15.5703125" customWidth="1"/>
    <col min="12807" max="12807" width="21" customWidth="1"/>
    <col min="13058" max="13058" width="16.140625" customWidth="1"/>
    <col min="13062" max="13062" width="15.5703125" customWidth="1"/>
    <col min="13063" max="13063" width="21" customWidth="1"/>
    <col min="13314" max="13314" width="16.140625" customWidth="1"/>
    <col min="13318" max="13318" width="15.5703125" customWidth="1"/>
    <col min="13319" max="13319" width="21" customWidth="1"/>
    <col min="13570" max="13570" width="16.140625" customWidth="1"/>
    <col min="13574" max="13574" width="15.5703125" customWidth="1"/>
    <col min="13575" max="13575" width="21" customWidth="1"/>
    <col min="13826" max="13826" width="16.140625" customWidth="1"/>
    <col min="13830" max="13830" width="15.5703125" customWidth="1"/>
    <col min="13831" max="13831" width="21" customWidth="1"/>
    <col min="14082" max="14082" width="16.140625" customWidth="1"/>
    <col min="14086" max="14086" width="15.5703125" customWidth="1"/>
    <col min="14087" max="14087" width="21" customWidth="1"/>
    <col min="14338" max="14338" width="16.140625" customWidth="1"/>
    <col min="14342" max="14342" width="15.5703125" customWidth="1"/>
    <col min="14343" max="14343" width="21" customWidth="1"/>
    <col min="14594" max="14594" width="16.140625" customWidth="1"/>
    <col min="14598" max="14598" width="15.5703125" customWidth="1"/>
    <col min="14599" max="14599" width="21" customWidth="1"/>
    <col min="14850" max="14850" width="16.140625" customWidth="1"/>
    <col min="14854" max="14854" width="15.5703125" customWidth="1"/>
    <col min="14855" max="14855" width="21" customWidth="1"/>
    <col min="15106" max="15106" width="16.140625" customWidth="1"/>
    <col min="15110" max="15110" width="15.5703125" customWidth="1"/>
    <col min="15111" max="15111" width="21" customWidth="1"/>
    <col min="15362" max="15362" width="16.140625" customWidth="1"/>
    <col min="15366" max="15366" width="15.5703125" customWidth="1"/>
    <col min="15367" max="15367" width="21" customWidth="1"/>
    <col min="15618" max="15618" width="16.140625" customWidth="1"/>
    <col min="15622" max="15622" width="15.5703125" customWidth="1"/>
    <col min="15623" max="15623" width="21" customWidth="1"/>
    <col min="15874" max="15874" width="16.140625" customWidth="1"/>
    <col min="15878" max="15878" width="15.5703125" customWidth="1"/>
    <col min="15879" max="15879" width="21" customWidth="1"/>
    <col min="16130" max="16130" width="16.140625" customWidth="1"/>
    <col min="16134" max="16134" width="15.5703125" customWidth="1"/>
    <col min="16135" max="16135" width="21" customWidth="1"/>
  </cols>
  <sheetData>
    <row r="1" spans="1:7" ht="30.75" customHeight="1" x14ac:dyDescent="0.2">
      <c r="A1" s="50"/>
      <c r="B1" s="50"/>
      <c r="C1" s="515" t="s">
        <v>20</v>
      </c>
      <c r="D1" s="516"/>
      <c r="E1" s="516"/>
      <c r="F1" s="516"/>
      <c r="G1" s="517"/>
    </row>
    <row r="2" spans="1:7" ht="26.25" x14ac:dyDescent="0.2">
      <c r="A2" s="31"/>
      <c r="B2" s="31"/>
      <c r="C2" s="32"/>
      <c r="D2" s="33"/>
      <c r="E2" s="33"/>
      <c r="F2" s="33"/>
      <c r="G2" s="33"/>
    </row>
    <row r="3" spans="1:7" ht="40.5" x14ac:dyDescent="0.2">
      <c r="A3" s="34" t="s">
        <v>21</v>
      </c>
      <c r="B3" s="34" t="s">
        <v>22</v>
      </c>
      <c r="C3" s="507" t="s">
        <v>23</v>
      </c>
      <c r="D3" s="508"/>
      <c r="E3" s="508"/>
      <c r="F3" s="508"/>
      <c r="G3" s="35" t="s">
        <v>24</v>
      </c>
    </row>
    <row r="4" spans="1:7" ht="51.75" customHeight="1" thickBot="1" x14ac:dyDescent="0.25">
      <c r="A4" s="36" t="s">
        <v>454</v>
      </c>
      <c r="B4" s="46" t="s">
        <v>444</v>
      </c>
      <c r="C4" s="518" t="s">
        <v>445</v>
      </c>
      <c r="D4" s="519"/>
      <c r="E4" s="519"/>
      <c r="F4" s="519"/>
      <c r="G4" s="37">
        <f>Rekapitulacija_VO_SD_Vilharjeva!G6</f>
        <v>0</v>
      </c>
    </row>
    <row r="5" spans="1:7" ht="18.75" thickBot="1" x14ac:dyDescent="0.3">
      <c r="A5" s="38" t="s">
        <v>25</v>
      </c>
      <c r="B5" s="39"/>
      <c r="D5" s="40"/>
      <c r="E5" s="40"/>
      <c r="F5" s="40"/>
      <c r="G5" s="41">
        <f>G4</f>
        <v>0</v>
      </c>
    </row>
    <row r="6" spans="1:7" ht="18" x14ac:dyDescent="0.25">
      <c r="A6" s="38"/>
      <c r="B6" s="39"/>
      <c r="D6" s="40"/>
      <c r="E6" s="40"/>
      <c r="F6" s="40"/>
      <c r="G6" s="42"/>
    </row>
    <row r="7" spans="1:7" ht="40.5" x14ac:dyDescent="0.2">
      <c r="A7" s="34" t="s">
        <v>21</v>
      </c>
      <c r="B7" s="34" t="s">
        <v>22</v>
      </c>
      <c r="C7" s="507" t="s">
        <v>23</v>
      </c>
      <c r="D7" s="508"/>
      <c r="E7" s="508"/>
      <c r="F7" s="508"/>
      <c r="G7" s="35" t="s">
        <v>24</v>
      </c>
    </row>
    <row r="8" spans="1:7" ht="50.25" customHeight="1" thickBot="1" x14ac:dyDescent="0.3">
      <c r="A8" s="51" t="s">
        <v>455</v>
      </c>
      <c r="B8" s="52" t="s">
        <v>446</v>
      </c>
      <c r="C8" s="520" t="s">
        <v>451</v>
      </c>
      <c r="D8" s="521"/>
      <c r="E8" s="521"/>
      <c r="F8" s="521"/>
      <c r="G8" s="37">
        <f>Rekapitulacija_hribSD!G11</f>
        <v>880</v>
      </c>
    </row>
    <row r="9" spans="1:7" ht="18.75" thickBot="1" x14ac:dyDescent="0.3">
      <c r="A9" s="38" t="s">
        <v>25</v>
      </c>
      <c r="B9" s="39"/>
      <c r="D9" s="40"/>
      <c r="E9" s="40"/>
      <c r="F9" s="40"/>
      <c r="G9" s="41">
        <f>G8</f>
        <v>880</v>
      </c>
    </row>
    <row r="10" spans="1:7" ht="18" x14ac:dyDescent="0.25">
      <c r="A10" s="38"/>
      <c r="B10" s="39"/>
      <c r="D10" s="40"/>
      <c r="E10" s="40"/>
      <c r="F10" s="40"/>
      <c r="G10" s="42"/>
    </row>
    <row r="11" spans="1:7" ht="40.5" x14ac:dyDescent="0.2">
      <c r="A11" s="34" t="s">
        <v>21</v>
      </c>
      <c r="B11" s="34" t="s">
        <v>22</v>
      </c>
      <c r="C11" s="507" t="s">
        <v>23</v>
      </c>
      <c r="D11" s="508"/>
      <c r="E11" s="508"/>
      <c r="F11" s="508"/>
      <c r="G11" s="35" t="s">
        <v>24</v>
      </c>
    </row>
    <row r="12" spans="1:7" ht="45" customHeight="1" thickBot="1" x14ac:dyDescent="0.3">
      <c r="A12" s="51" t="s">
        <v>456</v>
      </c>
      <c r="B12" s="52" t="s">
        <v>447</v>
      </c>
      <c r="C12" s="513" t="s">
        <v>448</v>
      </c>
      <c r="D12" s="514"/>
      <c r="E12" s="514"/>
      <c r="F12" s="514"/>
      <c r="G12" s="37">
        <f>Rekapitulacija_SD_Gabrje!G11</f>
        <v>5500</v>
      </c>
    </row>
    <row r="13" spans="1:7" ht="18.75" thickBot="1" x14ac:dyDescent="0.3">
      <c r="A13" s="38" t="s">
        <v>25</v>
      </c>
      <c r="B13" s="39"/>
      <c r="D13" s="40"/>
      <c r="E13" s="40"/>
      <c r="F13" s="40"/>
      <c r="G13" s="41">
        <f>G12</f>
        <v>5500</v>
      </c>
    </row>
    <row r="14" spans="1:7" ht="18" x14ac:dyDescent="0.25">
      <c r="A14" s="38"/>
      <c r="B14" s="39"/>
      <c r="D14" s="40"/>
      <c r="E14" s="40"/>
      <c r="F14" s="40"/>
      <c r="G14" s="42"/>
    </row>
    <row r="15" spans="1:7" s="44" customFormat="1" ht="40.5" x14ac:dyDescent="0.25">
      <c r="A15" s="34" t="s">
        <v>21</v>
      </c>
      <c r="B15" s="34" t="s">
        <v>22</v>
      </c>
      <c r="C15" s="507" t="s">
        <v>23</v>
      </c>
      <c r="D15" s="508"/>
      <c r="E15" s="508"/>
      <c r="F15" s="508"/>
      <c r="G15" s="35" t="s">
        <v>24</v>
      </c>
    </row>
    <row r="16" spans="1:7" ht="55.5" customHeight="1" thickBot="1" x14ac:dyDescent="0.3">
      <c r="A16" s="51" t="s">
        <v>457</v>
      </c>
      <c r="B16" s="52" t="s">
        <v>452</v>
      </c>
      <c r="C16" s="511" t="s">
        <v>461</v>
      </c>
      <c r="D16" s="512"/>
      <c r="E16" s="512"/>
      <c r="F16" s="512"/>
      <c r="G16" s="37">
        <f>'Rekapitulacija_Mestni logSD'!G11</f>
        <v>440</v>
      </c>
    </row>
    <row r="17" spans="1:7" ht="19.5" customHeight="1" thickBot="1" x14ac:dyDescent="0.3">
      <c r="A17" s="38" t="s">
        <v>25</v>
      </c>
      <c r="B17" s="39"/>
      <c r="D17" s="40"/>
      <c r="E17" s="40"/>
      <c r="F17" s="40"/>
      <c r="G17" s="41">
        <f>G16</f>
        <v>440</v>
      </c>
    </row>
    <row r="18" spans="1:7" ht="19.5" customHeight="1" x14ac:dyDescent="0.25">
      <c r="A18" s="38"/>
      <c r="B18" s="39"/>
      <c r="D18" s="40"/>
      <c r="E18" s="40"/>
      <c r="F18" s="40"/>
      <c r="G18" s="42"/>
    </row>
    <row r="19" spans="1:7" ht="50.25" customHeight="1" x14ac:dyDescent="0.2">
      <c r="A19" s="34" t="s">
        <v>21</v>
      </c>
      <c r="B19" s="34" t="s">
        <v>22</v>
      </c>
      <c r="C19" s="507" t="s">
        <v>23</v>
      </c>
      <c r="D19" s="508"/>
      <c r="E19" s="508"/>
      <c r="F19" s="508"/>
      <c r="G19" s="35" t="s">
        <v>24</v>
      </c>
    </row>
    <row r="20" spans="1:7" ht="48" customHeight="1" thickBot="1" x14ac:dyDescent="0.3">
      <c r="A20" s="51" t="s">
        <v>458</v>
      </c>
      <c r="B20" s="52" t="s">
        <v>453</v>
      </c>
      <c r="C20" s="509" t="s">
        <v>449</v>
      </c>
      <c r="D20" s="510"/>
      <c r="E20" s="510"/>
      <c r="F20" s="510"/>
      <c r="G20" s="37">
        <f>'S.3_20.1_Rekapitulacija_SDTacen'!G6</f>
        <v>10780</v>
      </c>
    </row>
    <row r="21" spans="1:7" ht="18.75" thickBot="1" x14ac:dyDescent="0.3">
      <c r="A21" s="38" t="s">
        <v>25</v>
      </c>
      <c r="B21" s="39"/>
      <c r="D21" s="40"/>
      <c r="E21" s="40"/>
      <c r="F21" s="40"/>
      <c r="G21" s="41">
        <f>G20</f>
        <v>10780</v>
      </c>
    </row>
    <row r="23" spans="1:7" ht="13.5" thickBot="1" x14ac:dyDescent="0.25">
      <c r="A23" s="43"/>
      <c r="B23" s="43"/>
      <c r="C23" s="43"/>
      <c r="D23" s="43"/>
      <c r="E23" s="43"/>
      <c r="F23" s="43"/>
      <c r="G23" s="43"/>
    </row>
    <row r="24" spans="1:7" ht="19.5" thickTop="1" thickBot="1" x14ac:dyDescent="0.3">
      <c r="A24" s="506" t="s">
        <v>450</v>
      </c>
      <c r="B24" s="44"/>
      <c r="C24" s="44"/>
      <c r="D24" s="44"/>
      <c r="E24" s="44"/>
      <c r="F24" s="44"/>
      <c r="G24" s="45">
        <f>G5+G9+G13+G17+G21</f>
        <v>17600</v>
      </c>
    </row>
  </sheetData>
  <sheetProtection password="CF65" sheet="1" objects="1" scenarios="1"/>
  <mergeCells count="11">
    <mergeCell ref="C1:G1"/>
    <mergeCell ref="C3:F3"/>
    <mergeCell ref="C4:F4"/>
    <mergeCell ref="C7:F7"/>
    <mergeCell ref="C8:F8"/>
    <mergeCell ref="C19:F19"/>
    <mergeCell ref="C20:F20"/>
    <mergeCell ref="C15:F15"/>
    <mergeCell ref="C16:F16"/>
    <mergeCell ref="C11:F11"/>
    <mergeCell ref="C12:F12"/>
  </mergeCells>
  <pageMargins left="0.70866141732283472" right="0.70866141732283472" top="0.74803149606299213" bottom="0.74803149606299213" header="0.31496062992125984" footer="0.31496062992125984"/>
  <pageSetup paperSize="9" scale="95" orientation="portrait" r:id="rId1"/>
  <headerFooter>
    <oddHeader>&amp;LENERGETIKA LJUBLJANA d.o.o.&amp;RJPE-SIR-28/23</oddHeader>
    <oddFooter>&amp;C&amp;P /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G45"/>
  <sheetViews>
    <sheetView showGridLines="0" zoomScaleNormal="100" zoomScaleSheetLayoutView="100" workbookViewId="0">
      <selection activeCell="C39" sqref="C39"/>
    </sheetView>
  </sheetViews>
  <sheetFormatPr defaultColWidth="9" defaultRowHeight="12.75" x14ac:dyDescent="0.2"/>
  <cols>
    <col min="1" max="1" width="5.7109375" style="65" customWidth="1"/>
    <col min="2" max="2" width="50.7109375" style="114" customWidth="1"/>
    <col min="3" max="3" width="7.7109375" style="113" customWidth="1"/>
    <col min="4" max="4" width="4.7109375" style="113" customWidth="1"/>
    <col min="5" max="5" width="11.7109375" style="112" customWidth="1"/>
    <col min="6" max="6" width="12.7109375" style="112" customWidth="1"/>
    <col min="7" max="256" width="9" style="62"/>
    <col min="257" max="257" width="6.7109375" style="62" bestFit="1" customWidth="1"/>
    <col min="258" max="258" width="41.28515625" style="62" customWidth="1"/>
    <col min="259" max="259" width="6" style="62" bestFit="1" customWidth="1"/>
    <col min="260" max="260" width="3.7109375" style="62" customWidth="1"/>
    <col min="261" max="261" width="15.28515625" style="62" customWidth="1"/>
    <col min="262" max="262" width="13.42578125" style="62" customWidth="1"/>
    <col min="263" max="512" width="9" style="62"/>
    <col min="513" max="513" width="6.7109375" style="62" bestFit="1" customWidth="1"/>
    <col min="514" max="514" width="41.28515625" style="62" customWidth="1"/>
    <col min="515" max="515" width="6" style="62" bestFit="1" customWidth="1"/>
    <col min="516" max="516" width="3.7109375" style="62" customWidth="1"/>
    <col min="517" max="517" width="15.28515625" style="62" customWidth="1"/>
    <col min="518" max="518" width="13.42578125" style="62" customWidth="1"/>
    <col min="519" max="768" width="9" style="62"/>
    <col min="769" max="769" width="6.7109375" style="62" bestFit="1" customWidth="1"/>
    <col min="770" max="770" width="41.28515625" style="62" customWidth="1"/>
    <col min="771" max="771" width="6" style="62" bestFit="1" customWidth="1"/>
    <col min="772" max="772" width="3.7109375" style="62" customWidth="1"/>
    <col min="773" max="773" width="15.28515625" style="62" customWidth="1"/>
    <col min="774" max="774" width="13.42578125" style="62" customWidth="1"/>
    <col min="775" max="1024" width="9" style="62"/>
    <col min="1025" max="1025" width="6.7109375" style="62" bestFit="1" customWidth="1"/>
    <col min="1026" max="1026" width="41.28515625" style="62" customWidth="1"/>
    <col min="1027" max="1027" width="6" style="62" bestFit="1" customWidth="1"/>
    <col min="1028" max="1028" width="3.7109375" style="62" customWidth="1"/>
    <col min="1029" max="1029" width="15.28515625" style="62" customWidth="1"/>
    <col min="1030" max="1030" width="13.42578125" style="62" customWidth="1"/>
    <col min="1031" max="1280" width="9" style="62"/>
    <col min="1281" max="1281" width="6.7109375" style="62" bestFit="1" customWidth="1"/>
    <col min="1282" max="1282" width="41.28515625" style="62" customWidth="1"/>
    <col min="1283" max="1283" width="6" style="62" bestFit="1" customWidth="1"/>
    <col min="1284" max="1284" width="3.7109375" style="62" customWidth="1"/>
    <col min="1285" max="1285" width="15.28515625" style="62" customWidth="1"/>
    <col min="1286" max="1286" width="13.42578125" style="62" customWidth="1"/>
    <col min="1287" max="1536" width="9" style="62"/>
    <col min="1537" max="1537" width="6.7109375" style="62" bestFit="1" customWidth="1"/>
    <col min="1538" max="1538" width="41.28515625" style="62" customWidth="1"/>
    <col min="1539" max="1539" width="6" style="62" bestFit="1" customWidth="1"/>
    <col min="1540" max="1540" width="3.7109375" style="62" customWidth="1"/>
    <col min="1541" max="1541" width="15.28515625" style="62" customWidth="1"/>
    <col min="1542" max="1542" width="13.42578125" style="62" customWidth="1"/>
    <col min="1543" max="1792" width="9" style="62"/>
    <col min="1793" max="1793" width="6.7109375" style="62" bestFit="1" customWidth="1"/>
    <col min="1794" max="1794" width="41.28515625" style="62" customWidth="1"/>
    <col min="1795" max="1795" width="6" style="62" bestFit="1" customWidth="1"/>
    <col min="1796" max="1796" width="3.7109375" style="62" customWidth="1"/>
    <col min="1797" max="1797" width="15.28515625" style="62" customWidth="1"/>
    <col min="1798" max="1798" width="13.42578125" style="62" customWidth="1"/>
    <col min="1799" max="2048" width="9" style="62"/>
    <col min="2049" max="2049" width="6.7109375" style="62" bestFit="1" customWidth="1"/>
    <col min="2050" max="2050" width="41.28515625" style="62" customWidth="1"/>
    <col min="2051" max="2051" width="6" style="62" bestFit="1" customWidth="1"/>
    <col min="2052" max="2052" width="3.7109375" style="62" customWidth="1"/>
    <col min="2053" max="2053" width="15.28515625" style="62" customWidth="1"/>
    <col min="2054" max="2054" width="13.42578125" style="62" customWidth="1"/>
    <col min="2055" max="2304" width="9" style="62"/>
    <col min="2305" max="2305" width="6.7109375" style="62" bestFit="1" customWidth="1"/>
    <col min="2306" max="2306" width="41.28515625" style="62" customWidth="1"/>
    <col min="2307" max="2307" width="6" style="62" bestFit="1" customWidth="1"/>
    <col min="2308" max="2308" width="3.7109375" style="62" customWidth="1"/>
    <col min="2309" max="2309" width="15.28515625" style="62" customWidth="1"/>
    <col min="2310" max="2310" width="13.42578125" style="62" customWidth="1"/>
    <col min="2311" max="2560" width="9" style="62"/>
    <col min="2561" max="2561" width="6.7109375" style="62" bestFit="1" customWidth="1"/>
    <col min="2562" max="2562" width="41.28515625" style="62" customWidth="1"/>
    <col min="2563" max="2563" width="6" style="62" bestFit="1" customWidth="1"/>
    <col min="2564" max="2564" width="3.7109375" style="62" customWidth="1"/>
    <col min="2565" max="2565" width="15.28515625" style="62" customWidth="1"/>
    <col min="2566" max="2566" width="13.42578125" style="62" customWidth="1"/>
    <col min="2567" max="2816" width="9" style="62"/>
    <col min="2817" max="2817" width="6.7109375" style="62" bestFit="1" customWidth="1"/>
    <col min="2818" max="2818" width="41.28515625" style="62" customWidth="1"/>
    <col min="2819" max="2819" width="6" style="62" bestFit="1" customWidth="1"/>
    <col min="2820" max="2820" width="3.7109375" style="62" customWidth="1"/>
    <col min="2821" max="2821" width="15.28515625" style="62" customWidth="1"/>
    <col min="2822" max="2822" width="13.42578125" style="62" customWidth="1"/>
    <col min="2823" max="3072" width="9" style="62"/>
    <col min="3073" max="3073" width="6.7109375" style="62" bestFit="1" customWidth="1"/>
    <col min="3074" max="3074" width="41.28515625" style="62" customWidth="1"/>
    <col min="3075" max="3075" width="6" style="62" bestFit="1" customWidth="1"/>
    <col min="3076" max="3076" width="3.7109375" style="62" customWidth="1"/>
    <col min="3077" max="3077" width="15.28515625" style="62" customWidth="1"/>
    <col min="3078" max="3078" width="13.42578125" style="62" customWidth="1"/>
    <col min="3079" max="3328" width="9" style="62"/>
    <col min="3329" max="3329" width="6.7109375" style="62" bestFit="1" customWidth="1"/>
    <col min="3330" max="3330" width="41.28515625" style="62" customWidth="1"/>
    <col min="3331" max="3331" width="6" style="62" bestFit="1" customWidth="1"/>
    <col min="3332" max="3332" width="3.7109375" style="62" customWidth="1"/>
    <col min="3333" max="3333" width="15.28515625" style="62" customWidth="1"/>
    <col min="3334" max="3334" width="13.42578125" style="62" customWidth="1"/>
    <col min="3335" max="3584" width="9" style="62"/>
    <col min="3585" max="3585" width="6.7109375" style="62" bestFit="1" customWidth="1"/>
    <col min="3586" max="3586" width="41.28515625" style="62" customWidth="1"/>
    <col min="3587" max="3587" width="6" style="62" bestFit="1" customWidth="1"/>
    <col min="3588" max="3588" width="3.7109375" style="62" customWidth="1"/>
    <col min="3589" max="3589" width="15.28515625" style="62" customWidth="1"/>
    <col min="3590" max="3590" width="13.42578125" style="62" customWidth="1"/>
    <col min="3591" max="3840" width="9" style="62"/>
    <col min="3841" max="3841" width="6.7109375" style="62" bestFit="1" customWidth="1"/>
    <col min="3842" max="3842" width="41.28515625" style="62" customWidth="1"/>
    <col min="3843" max="3843" width="6" style="62" bestFit="1" customWidth="1"/>
    <col min="3844" max="3844" width="3.7109375" style="62" customWidth="1"/>
    <col min="3845" max="3845" width="15.28515625" style="62" customWidth="1"/>
    <col min="3846" max="3846" width="13.42578125" style="62" customWidth="1"/>
    <col min="3847" max="4096" width="9" style="62"/>
    <col min="4097" max="4097" width="6.7109375" style="62" bestFit="1" customWidth="1"/>
    <col min="4098" max="4098" width="41.28515625" style="62" customWidth="1"/>
    <col min="4099" max="4099" width="6" style="62" bestFit="1" customWidth="1"/>
    <col min="4100" max="4100" width="3.7109375" style="62" customWidth="1"/>
    <col min="4101" max="4101" width="15.28515625" style="62" customWidth="1"/>
    <col min="4102" max="4102" width="13.42578125" style="62" customWidth="1"/>
    <col min="4103" max="4352" width="9" style="62"/>
    <col min="4353" max="4353" width="6.7109375" style="62" bestFit="1" customWidth="1"/>
    <col min="4354" max="4354" width="41.28515625" style="62" customWidth="1"/>
    <col min="4355" max="4355" width="6" style="62" bestFit="1" customWidth="1"/>
    <col min="4356" max="4356" width="3.7109375" style="62" customWidth="1"/>
    <col min="4357" max="4357" width="15.28515625" style="62" customWidth="1"/>
    <col min="4358" max="4358" width="13.42578125" style="62" customWidth="1"/>
    <col min="4359" max="4608" width="9" style="62"/>
    <col min="4609" max="4609" width="6.7109375" style="62" bestFit="1" customWidth="1"/>
    <col min="4610" max="4610" width="41.28515625" style="62" customWidth="1"/>
    <col min="4611" max="4611" width="6" style="62" bestFit="1" customWidth="1"/>
    <col min="4612" max="4612" width="3.7109375" style="62" customWidth="1"/>
    <col min="4613" max="4613" width="15.28515625" style="62" customWidth="1"/>
    <col min="4614" max="4614" width="13.42578125" style="62" customWidth="1"/>
    <col min="4615" max="4864" width="9" style="62"/>
    <col min="4865" max="4865" width="6.7109375" style="62" bestFit="1" customWidth="1"/>
    <col min="4866" max="4866" width="41.28515625" style="62" customWidth="1"/>
    <col min="4867" max="4867" width="6" style="62" bestFit="1" customWidth="1"/>
    <col min="4868" max="4868" width="3.7109375" style="62" customWidth="1"/>
    <col min="4869" max="4869" width="15.28515625" style="62" customWidth="1"/>
    <col min="4870" max="4870" width="13.42578125" style="62" customWidth="1"/>
    <col min="4871" max="5120" width="9" style="62"/>
    <col min="5121" max="5121" width="6.7109375" style="62" bestFit="1" customWidth="1"/>
    <col min="5122" max="5122" width="41.28515625" style="62" customWidth="1"/>
    <col min="5123" max="5123" width="6" style="62" bestFit="1" customWidth="1"/>
    <col min="5124" max="5124" width="3.7109375" style="62" customWidth="1"/>
    <col min="5125" max="5125" width="15.28515625" style="62" customWidth="1"/>
    <col min="5126" max="5126" width="13.42578125" style="62" customWidth="1"/>
    <col min="5127" max="5376" width="9" style="62"/>
    <col min="5377" max="5377" width="6.7109375" style="62" bestFit="1" customWidth="1"/>
    <col min="5378" max="5378" width="41.28515625" style="62" customWidth="1"/>
    <col min="5379" max="5379" width="6" style="62" bestFit="1" customWidth="1"/>
    <col min="5380" max="5380" width="3.7109375" style="62" customWidth="1"/>
    <col min="5381" max="5381" width="15.28515625" style="62" customWidth="1"/>
    <col min="5382" max="5382" width="13.42578125" style="62" customWidth="1"/>
    <col min="5383" max="5632" width="9" style="62"/>
    <col min="5633" max="5633" width="6.7109375" style="62" bestFit="1" customWidth="1"/>
    <col min="5634" max="5634" width="41.28515625" style="62" customWidth="1"/>
    <col min="5635" max="5635" width="6" style="62" bestFit="1" customWidth="1"/>
    <col min="5636" max="5636" width="3.7109375" style="62" customWidth="1"/>
    <col min="5637" max="5637" width="15.28515625" style="62" customWidth="1"/>
    <col min="5638" max="5638" width="13.42578125" style="62" customWidth="1"/>
    <col min="5639" max="5888" width="9" style="62"/>
    <col min="5889" max="5889" width="6.7109375" style="62" bestFit="1" customWidth="1"/>
    <col min="5890" max="5890" width="41.28515625" style="62" customWidth="1"/>
    <col min="5891" max="5891" width="6" style="62" bestFit="1" customWidth="1"/>
    <col min="5892" max="5892" width="3.7109375" style="62" customWidth="1"/>
    <col min="5893" max="5893" width="15.28515625" style="62" customWidth="1"/>
    <col min="5894" max="5894" width="13.42578125" style="62" customWidth="1"/>
    <col min="5895" max="6144" width="9" style="62"/>
    <col min="6145" max="6145" width="6.7109375" style="62" bestFit="1" customWidth="1"/>
    <col min="6146" max="6146" width="41.28515625" style="62" customWidth="1"/>
    <col min="6147" max="6147" width="6" style="62" bestFit="1" customWidth="1"/>
    <col min="6148" max="6148" width="3.7109375" style="62" customWidth="1"/>
    <col min="6149" max="6149" width="15.28515625" style="62" customWidth="1"/>
    <col min="6150" max="6150" width="13.42578125" style="62" customWidth="1"/>
    <col min="6151" max="6400" width="9" style="62"/>
    <col min="6401" max="6401" width="6.7109375" style="62" bestFit="1" customWidth="1"/>
    <col min="6402" max="6402" width="41.28515625" style="62" customWidth="1"/>
    <col min="6403" max="6403" width="6" style="62" bestFit="1" customWidth="1"/>
    <col min="6404" max="6404" width="3.7109375" style="62" customWidth="1"/>
    <col min="6405" max="6405" width="15.28515625" style="62" customWidth="1"/>
    <col min="6406" max="6406" width="13.42578125" style="62" customWidth="1"/>
    <col min="6407" max="6656" width="9" style="62"/>
    <col min="6657" max="6657" width="6.7109375" style="62" bestFit="1" customWidth="1"/>
    <col min="6658" max="6658" width="41.28515625" style="62" customWidth="1"/>
    <col min="6659" max="6659" width="6" style="62" bestFit="1" customWidth="1"/>
    <col min="6660" max="6660" width="3.7109375" style="62" customWidth="1"/>
    <col min="6661" max="6661" width="15.28515625" style="62" customWidth="1"/>
    <col min="6662" max="6662" width="13.42578125" style="62" customWidth="1"/>
    <col min="6663" max="6912" width="9" style="62"/>
    <col min="6913" max="6913" width="6.7109375" style="62" bestFit="1" customWidth="1"/>
    <col min="6914" max="6914" width="41.28515625" style="62" customWidth="1"/>
    <col min="6915" max="6915" width="6" style="62" bestFit="1" customWidth="1"/>
    <col min="6916" max="6916" width="3.7109375" style="62" customWidth="1"/>
    <col min="6917" max="6917" width="15.28515625" style="62" customWidth="1"/>
    <col min="6918" max="6918" width="13.42578125" style="62" customWidth="1"/>
    <col min="6919" max="7168" width="9" style="62"/>
    <col min="7169" max="7169" width="6.7109375" style="62" bestFit="1" customWidth="1"/>
    <col min="7170" max="7170" width="41.28515625" style="62" customWidth="1"/>
    <col min="7171" max="7171" width="6" style="62" bestFit="1" customWidth="1"/>
    <col min="7172" max="7172" width="3.7109375" style="62" customWidth="1"/>
    <col min="7173" max="7173" width="15.28515625" style="62" customWidth="1"/>
    <col min="7174" max="7174" width="13.42578125" style="62" customWidth="1"/>
    <col min="7175" max="7424" width="9" style="62"/>
    <col min="7425" max="7425" width="6.7109375" style="62" bestFit="1" customWidth="1"/>
    <col min="7426" max="7426" width="41.28515625" style="62" customWidth="1"/>
    <col min="7427" max="7427" width="6" style="62" bestFit="1" customWidth="1"/>
    <col min="7428" max="7428" width="3.7109375" style="62" customWidth="1"/>
    <col min="7429" max="7429" width="15.28515625" style="62" customWidth="1"/>
    <col min="7430" max="7430" width="13.42578125" style="62" customWidth="1"/>
    <col min="7431" max="7680" width="9" style="62"/>
    <col min="7681" max="7681" width="6.7109375" style="62" bestFit="1" customWidth="1"/>
    <col min="7682" max="7682" width="41.28515625" style="62" customWidth="1"/>
    <col min="7683" max="7683" width="6" style="62" bestFit="1" customWidth="1"/>
    <col min="7684" max="7684" width="3.7109375" style="62" customWidth="1"/>
    <col min="7685" max="7685" width="15.28515625" style="62" customWidth="1"/>
    <col min="7686" max="7686" width="13.42578125" style="62" customWidth="1"/>
    <col min="7687" max="7936" width="9" style="62"/>
    <col min="7937" max="7937" width="6.7109375" style="62" bestFit="1" customWidth="1"/>
    <col min="7938" max="7938" width="41.28515625" style="62" customWidth="1"/>
    <col min="7939" max="7939" width="6" style="62" bestFit="1" customWidth="1"/>
    <col min="7940" max="7940" width="3.7109375" style="62" customWidth="1"/>
    <col min="7941" max="7941" width="15.28515625" style="62" customWidth="1"/>
    <col min="7942" max="7942" width="13.42578125" style="62" customWidth="1"/>
    <col min="7943" max="8192" width="9" style="62"/>
    <col min="8193" max="8193" width="6.7109375" style="62" bestFit="1" customWidth="1"/>
    <col min="8194" max="8194" width="41.28515625" style="62" customWidth="1"/>
    <col min="8195" max="8195" width="6" style="62" bestFit="1" customWidth="1"/>
    <col min="8196" max="8196" width="3.7109375" style="62" customWidth="1"/>
    <col min="8197" max="8197" width="15.28515625" style="62" customWidth="1"/>
    <col min="8198" max="8198" width="13.42578125" style="62" customWidth="1"/>
    <col min="8199" max="8448" width="9" style="62"/>
    <col min="8449" max="8449" width="6.7109375" style="62" bestFit="1" customWidth="1"/>
    <col min="8450" max="8450" width="41.28515625" style="62" customWidth="1"/>
    <col min="8451" max="8451" width="6" style="62" bestFit="1" customWidth="1"/>
    <col min="8452" max="8452" width="3.7109375" style="62" customWidth="1"/>
    <col min="8453" max="8453" width="15.28515625" style="62" customWidth="1"/>
    <col min="8454" max="8454" width="13.42578125" style="62" customWidth="1"/>
    <col min="8455" max="8704" width="9" style="62"/>
    <col min="8705" max="8705" width="6.7109375" style="62" bestFit="1" customWidth="1"/>
    <col min="8706" max="8706" width="41.28515625" style="62" customWidth="1"/>
    <col min="8707" max="8707" width="6" style="62" bestFit="1" customWidth="1"/>
    <col min="8708" max="8708" width="3.7109375" style="62" customWidth="1"/>
    <col min="8709" max="8709" width="15.28515625" style="62" customWidth="1"/>
    <col min="8710" max="8710" width="13.42578125" style="62" customWidth="1"/>
    <col min="8711" max="8960" width="9" style="62"/>
    <col min="8961" max="8961" width="6.7109375" style="62" bestFit="1" customWidth="1"/>
    <col min="8962" max="8962" width="41.28515625" style="62" customWidth="1"/>
    <col min="8963" max="8963" width="6" style="62" bestFit="1" customWidth="1"/>
    <col min="8964" max="8964" width="3.7109375" style="62" customWidth="1"/>
    <col min="8965" max="8965" width="15.28515625" style="62" customWidth="1"/>
    <col min="8966" max="8966" width="13.42578125" style="62" customWidth="1"/>
    <col min="8967" max="9216" width="9" style="62"/>
    <col min="9217" max="9217" width="6.7109375" style="62" bestFit="1" customWidth="1"/>
    <col min="9218" max="9218" width="41.28515625" style="62" customWidth="1"/>
    <col min="9219" max="9219" width="6" style="62" bestFit="1" customWidth="1"/>
    <col min="9220" max="9220" width="3.7109375" style="62" customWidth="1"/>
    <col min="9221" max="9221" width="15.28515625" style="62" customWidth="1"/>
    <col min="9222" max="9222" width="13.42578125" style="62" customWidth="1"/>
    <col min="9223" max="9472" width="9" style="62"/>
    <col min="9473" max="9473" width="6.7109375" style="62" bestFit="1" customWidth="1"/>
    <col min="9474" max="9474" width="41.28515625" style="62" customWidth="1"/>
    <col min="9475" max="9475" width="6" style="62" bestFit="1" customWidth="1"/>
    <col min="9476" max="9476" width="3.7109375" style="62" customWidth="1"/>
    <col min="9477" max="9477" width="15.28515625" style="62" customWidth="1"/>
    <col min="9478" max="9478" width="13.42578125" style="62" customWidth="1"/>
    <col min="9479" max="9728" width="9" style="62"/>
    <col min="9729" max="9729" width="6.7109375" style="62" bestFit="1" customWidth="1"/>
    <col min="9730" max="9730" width="41.28515625" style="62" customWidth="1"/>
    <col min="9731" max="9731" width="6" style="62" bestFit="1" customWidth="1"/>
    <col min="9732" max="9732" width="3.7109375" style="62" customWidth="1"/>
    <col min="9733" max="9733" width="15.28515625" style="62" customWidth="1"/>
    <col min="9734" max="9734" width="13.42578125" style="62" customWidth="1"/>
    <col min="9735" max="9984" width="9" style="62"/>
    <col min="9985" max="9985" width="6.7109375" style="62" bestFit="1" customWidth="1"/>
    <col min="9986" max="9986" width="41.28515625" style="62" customWidth="1"/>
    <col min="9987" max="9987" width="6" style="62" bestFit="1" customWidth="1"/>
    <col min="9988" max="9988" width="3.7109375" style="62" customWidth="1"/>
    <col min="9989" max="9989" width="15.28515625" style="62" customWidth="1"/>
    <col min="9990" max="9990" width="13.42578125" style="62" customWidth="1"/>
    <col min="9991" max="10240" width="9" style="62"/>
    <col min="10241" max="10241" width="6.7109375" style="62" bestFit="1" customWidth="1"/>
    <col min="10242" max="10242" width="41.28515625" style="62" customWidth="1"/>
    <col min="10243" max="10243" width="6" style="62" bestFit="1" customWidth="1"/>
    <col min="10244" max="10244" width="3.7109375" style="62" customWidth="1"/>
    <col min="10245" max="10245" width="15.28515625" style="62" customWidth="1"/>
    <col min="10246" max="10246" width="13.42578125" style="62" customWidth="1"/>
    <col min="10247" max="10496" width="9" style="62"/>
    <col min="10497" max="10497" width="6.7109375" style="62" bestFit="1" customWidth="1"/>
    <col min="10498" max="10498" width="41.28515625" style="62" customWidth="1"/>
    <col min="10499" max="10499" width="6" style="62" bestFit="1" customWidth="1"/>
    <col min="10500" max="10500" width="3.7109375" style="62" customWidth="1"/>
    <col min="10501" max="10501" width="15.28515625" style="62" customWidth="1"/>
    <col min="10502" max="10502" width="13.42578125" style="62" customWidth="1"/>
    <col min="10503" max="10752" width="9" style="62"/>
    <col min="10753" max="10753" width="6.7109375" style="62" bestFit="1" customWidth="1"/>
    <col min="10754" max="10754" width="41.28515625" style="62" customWidth="1"/>
    <col min="10755" max="10755" width="6" style="62" bestFit="1" customWidth="1"/>
    <col min="10756" max="10756" width="3.7109375" style="62" customWidth="1"/>
    <col min="10757" max="10757" width="15.28515625" style="62" customWidth="1"/>
    <col min="10758" max="10758" width="13.42578125" style="62" customWidth="1"/>
    <col min="10759" max="11008" width="9" style="62"/>
    <col min="11009" max="11009" width="6.7109375" style="62" bestFit="1" customWidth="1"/>
    <col min="11010" max="11010" width="41.28515625" style="62" customWidth="1"/>
    <col min="11011" max="11011" width="6" style="62" bestFit="1" customWidth="1"/>
    <col min="11012" max="11012" width="3.7109375" style="62" customWidth="1"/>
    <col min="11013" max="11013" width="15.28515625" style="62" customWidth="1"/>
    <col min="11014" max="11014" width="13.42578125" style="62" customWidth="1"/>
    <col min="11015" max="11264" width="9" style="62"/>
    <col min="11265" max="11265" width="6.7109375" style="62" bestFit="1" customWidth="1"/>
    <col min="11266" max="11266" width="41.28515625" style="62" customWidth="1"/>
    <col min="11267" max="11267" width="6" style="62" bestFit="1" customWidth="1"/>
    <col min="11268" max="11268" width="3.7109375" style="62" customWidth="1"/>
    <col min="11269" max="11269" width="15.28515625" style="62" customWidth="1"/>
    <col min="11270" max="11270" width="13.42578125" style="62" customWidth="1"/>
    <col min="11271" max="11520" width="9" style="62"/>
    <col min="11521" max="11521" width="6.7109375" style="62" bestFit="1" customWidth="1"/>
    <col min="11522" max="11522" width="41.28515625" style="62" customWidth="1"/>
    <col min="11523" max="11523" width="6" style="62" bestFit="1" customWidth="1"/>
    <col min="11524" max="11524" width="3.7109375" style="62" customWidth="1"/>
    <col min="11525" max="11525" width="15.28515625" style="62" customWidth="1"/>
    <col min="11526" max="11526" width="13.42578125" style="62" customWidth="1"/>
    <col min="11527" max="11776" width="9" style="62"/>
    <col min="11777" max="11777" width="6.7109375" style="62" bestFit="1" customWidth="1"/>
    <col min="11778" max="11778" width="41.28515625" style="62" customWidth="1"/>
    <col min="11779" max="11779" width="6" style="62" bestFit="1" customWidth="1"/>
    <col min="11780" max="11780" width="3.7109375" style="62" customWidth="1"/>
    <col min="11781" max="11781" width="15.28515625" style="62" customWidth="1"/>
    <col min="11782" max="11782" width="13.42578125" style="62" customWidth="1"/>
    <col min="11783" max="12032" width="9" style="62"/>
    <col min="12033" max="12033" width="6.7109375" style="62" bestFit="1" customWidth="1"/>
    <col min="12034" max="12034" width="41.28515625" style="62" customWidth="1"/>
    <col min="12035" max="12035" width="6" style="62" bestFit="1" customWidth="1"/>
    <col min="12036" max="12036" width="3.7109375" style="62" customWidth="1"/>
    <col min="12037" max="12037" width="15.28515625" style="62" customWidth="1"/>
    <col min="12038" max="12038" width="13.42578125" style="62" customWidth="1"/>
    <col min="12039" max="12288" width="9" style="62"/>
    <col min="12289" max="12289" width="6.7109375" style="62" bestFit="1" customWidth="1"/>
    <col min="12290" max="12290" width="41.28515625" style="62" customWidth="1"/>
    <col min="12291" max="12291" width="6" style="62" bestFit="1" customWidth="1"/>
    <col min="12292" max="12292" width="3.7109375" style="62" customWidth="1"/>
    <col min="12293" max="12293" width="15.28515625" style="62" customWidth="1"/>
    <col min="12294" max="12294" width="13.42578125" style="62" customWidth="1"/>
    <col min="12295" max="12544" width="9" style="62"/>
    <col min="12545" max="12545" width="6.7109375" style="62" bestFit="1" customWidth="1"/>
    <col min="12546" max="12546" width="41.28515625" style="62" customWidth="1"/>
    <col min="12547" max="12547" width="6" style="62" bestFit="1" customWidth="1"/>
    <col min="12548" max="12548" width="3.7109375" style="62" customWidth="1"/>
    <col min="12549" max="12549" width="15.28515625" style="62" customWidth="1"/>
    <col min="12550" max="12550" width="13.42578125" style="62" customWidth="1"/>
    <col min="12551" max="12800" width="9" style="62"/>
    <col min="12801" max="12801" width="6.7109375" style="62" bestFit="1" customWidth="1"/>
    <col min="12802" max="12802" width="41.28515625" style="62" customWidth="1"/>
    <col min="12803" max="12803" width="6" style="62" bestFit="1" customWidth="1"/>
    <col min="12804" max="12804" width="3.7109375" style="62" customWidth="1"/>
    <col min="12805" max="12805" width="15.28515625" style="62" customWidth="1"/>
    <col min="12806" max="12806" width="13.42578125" style="62" customWidth="1"/>
    <col min="12807" max="13056" width="9" style="62"/>
    <col min="13057" max="13057" width="6.7109375" style="62" bestFit="1" customWidth="1"/>
    <col min="13058" max="13058" width="41.28515625" style="62" customWidth="1"/>
    <col min="13059" max="13059" width="6" style="62" bestFit="1" customWidth="1"/>
    <col min="13060" max="13060" width="3.7109375" style="62" customWidth="1"/>
    <col min="13061" max="13061" width="15.28515625" style="62" customWidth="1"/>
    <col min="13062" max="13062" width="13.42578125" style="62" customWidth="1"/>
    <col min="13063" max="13312" width="9" style="62"/>
    <col min="13313" max="13313" width="6.7109375" style="62" bestFit="1" customWidth="1"/>
    <col min="13314" max="13314" width="41.28515625" style="62" customWidth="1"/>
    <col min="13315" max="13315" width="6" style="62" bestFit="1" customWidth="1"/>
    <col min="13316" max="13316" width="3.7109375" style="62" customWidth="1"/>
    <col min="13317" max="13317" width="15.28515625" style="62" customWidth="1"/>
    <col min="13318" max="13318" width="13.42578125" style="62" customWidth="1"/>
    <col min="13319" max="13568" width="9" style="62"/>
    <col min="13569" max="13569" width="6.7109375" style="62" bestFit="1" customWidth="1"/>
    <col min="13570" max="13570" width="41.28515625" style="62" customWidth="1"/>
    <col min="13571" max="13571" width="6" style="62" bestFit="1" customWidth="1"/>
    <col min="13572" max="13572" width="3.7109375" style="62" customWidth="1"/>
    <col min="13573" max="13573" width="15.28515625" style="62" customWidth="1"/>
    <col min="13574" max="13574" width="13.42578125" style="62" customWidth="1"/>
    <col min="13575" max="13824" width="9" style="62"/>
    <col min="13825" max="13825" width="6.7109375" style="62" bestFit="1" customWidth="1"/>
    <col min="13826" max="13826" width="41.28515625" style="62" customWidth="1"/>
    <col min="13827" max="13827" width="6" style="62" bestFit="1" customWidth="1"/>
    <col min="13828" max="13828" width="3.7109375" style="62" customWidth="1"/>
    <col min="13829" max="13829" width="15.28515625" style="62" customWidth="1"/>
    <col min="13830" max="13830" width="13.42578125" style="62" customWidth="1"/>
    <col min="13831" max="14080" width="9" style="62"/>
    <col min="14081" max="14081" width="6.7109375" style="62" bestFit="1" customWidth="1"/>
    <col min="14082" max="14082" width="41.28515625" style="62" customWidth="1"/>
    <col min="14083" max="14083" width="6" style="62" bestFit="1" customWidth="1"/>
    <col min="14084" max="14084" width="3.7109375" style="62" customWidth="1"/>
    <col min="14085" max="14085" width="15.28515625" style="62" customWidth="1"/>
    <col min="14086" max="14086" width="13.42578125" style="62" customWidth="1"/>
    <col min="14087" max="14336" width="9" style="62"/>
    <col min="14337" max="14337" width="6.7109375" style="62" bestFit="1" customWidth="1"/>
    <col min="14338" max="14338" width="41.28515625" style="62" customWidth="1"/>
    <col min="14339" max="14339" width="6" style="62" bestFit="1" customWidth="1"/>
    <col min="14340" max="14340" width="3.7109375" style="62" customWidth="1"/>
    <col min="14341" max="14341" width="15.28515625" style="62" customWidth="1"/>
    <col min="14342" max="14342" width="13.42578125" style="62" customWidth="1"/>
    <col min="14343" max="14592" width="9" style="62"/>
    <col min="14593" max="14593" width="6.7109375" style="62" bestFit="1" customWidth="1"/>
    <col min="14594" max="14594" width="41.28515625" style="62" customWidth="1"/>
    <col min="14595" max="14595" width="6" style="62" bestFit="1" customWidth="1"/>
    <col min="14596" max="14596" width="3.7109375" style="62" customWidth="1"/>
    <col min="14597" max="14597" width="15.28515625" style="62" customWidth="1"/>
    <col min="14598" max="14598" width="13.42578125" style="62" customWidth="1"/>
    <col min="14599" max="14848" width="9" style="62"/>
    <col min="14849" max="14849" width="6.7109375" style="62" bestFit="1" customWidth="1"/>
    <col min="14850" max="14850" width="41.28515625" style="62" customWidth="1"/>
    <col min="14851" max="14851" width="6" style="62" bestFit="1" customWidth="1"/>
    <col min="14852" max="14852" width="3.7109375" style="62" customWidth="1"/>
    <col min="14853" max="14853" width="15.28515625" style="62" customWidth="1"/>
    <col min="14854" max="14854" width="13.42578125" style="62" customWidth="1"/>
    <col min="14855" max="15104" width="9" style="62"/>
    <col min="15105" max="15105" width="6.7109375" style="62" bestFit="1" customWidth="1"/>
    <col min="15106" max="15106" width="41.28515625" style="62" customWidth="1"/>
    <col min="15107" max="15107" width="6" style="62" bestFit="1" customWidth="1"/>
    <col min="15108" max="15108" width="3.7109375" style="62" customWidth="1"/>
    <col min="15109" max="15109" width="15.28515625" style="62" customWidth="1"/>
    <col min="15110" max="15110" width="13.42578125" style="62" customWidth="1"/>
    <col min="15111" max="15360" width="9" style="62"/>
    <col min="15361" max="15361" width="6.7109375" style="62" bestFit="1" customWidth="1"/>
    <col min="15362" max="15362" width="41.28515625" style="62" customWidth="1"/>
    <col min="15363" max="15363" width="6" style="62" bestFit="1" customWidth="1"/>
    <col min="15364" max="15364" width="3.7109375" style="62" customWidth="1"/>
    <col min="15365" max="15365" width="15.28515625" style="62" customWidth="1"/>
    <col min="15366" max="15366" width="13.42578125" style="62" customWidth="1"/>
    <col min="15367" max="15616" width="9" style="62"/>
    <col min="15617" max="15617" width="6.7109375" style="62" bestFit="1" customWidth="1"/>
    <col min="15618" max="15618" width="41.28515625" style="62" customWidth="1"/>
    <col min="15619" max="15619" width="6" style="62" bestFit="1" customWidth="1"/>
    <col min="15620" max="15620" width="3.7109375" style="62" customWidth="1"/>
    <col min="15621" max="15621" width="15.28515625" style="62" customWidth="1"/>
    <col min="15622" max="15622" width="13.42578125" style="62" customWidth="1"/>
    <col min="15623" max="15872" width="9" style="62"/>
    <col min="15873" max="15873" width="6.7109375" style="62" bestFit="1" customWidth="1"/>
    <col min="15874" max="15874" width="41.28515625" style="62" customWidth="1"/>
    <col min="15875" max="15875" width="6" style="62" bestFit="1" customWidth="1"/>
    <col min="15876" max="15876" width="3.7109375" style="62" customWidth="1"/>
    <col min="15877" max="15877" width="15.28515625" style="62" customWidth="1"/>
    <col min="15878" max="15878" width="13.42578125" style="62" customWidth="1"/>
    <col min="15879" max="16128" width="9" style="62"/>
    <col min="16129" max="16129" width="6.7109375" style="62" bestFit="1" customWidth="1"/>
    <col min="16130" max="16130" width="41.28515625" style="62" customWidth="1"/>
    <col min="16131" max="16131" width="6" style="62" bestFit="1" customWidth="1"/>
    <col min="16132" max="16132" width="3.7109375" style="62" customWidth="1"/>
    <col min="16133" max="16133" width="15.28515625" style="62" customWidth="1"/>
    <col min="16134" max="16134" width="13.42578125" style="62" customWidth="1"/>
    <col min="16135" max="16384" width="9" style="62"/>
  </cols>
  <sheetData>
    <row r="1" spans="1:7" x14ac:dyDescent="0.2">
      <c r="A1" s="110" t="s">
        <v>86</v>
      </c>
      <c r="B1" s="111" t="s">
        <v>4</v>
      </c>
      <c r="C1" s="169"/>
      <c r="D1" s="169"/>
      <c r="E1" s="168"/>
      <c r="F1" s="168"/>
    </row>
    <row r="2" spans="1:7" x14ac:dyDescent="0.2">
      <c r="A2" s="110" t="s">
        <v>85</v>
      </c>
      <c r="B2" s="111" t="s">
        <v>18</v>
      </c>
      <c r="C2" s="169"/>
      <c r="D2" s="169"/>
      <c r="E2" s="168"/>
      <c r="F2" s="168"/>
    </row>
    <row r="3" spans="1:7" x14ac:dyDescent="0.2">
      <c r="A3" s="110" t="s">
        <v>41</v>
      </c>
      <c r="B3" s="111" t="s">
        <v>106</v>
      </c>
      <c r="C3" s="546"/>
      <c r="D3" s="547"/>
      <c r="E3" s="170"/>
      <c r="F3" s="65"/>
    </row>
    <row r="4" spans="1:7" x14ac:dyDescent="0.2">
      <c r="A4" s="110"/>
      <c r="B4" s="111"/>
      <c r="C4" s="229"/>
      <c r="D4" s="229"/>
      <c r="E4" s="170"/>
      <c r="F4" s="65"/>
    </row>
    <row r="5" spans="1:7" s="21" customFormat="1" ht="76.5" x14ac:dyDescent="0.2">
      <c r="A5" s="28" t="s">
        <v>0</v>
      </c>
      <c r="B5" s="106" t="s">
        <v>7</v>
      </c>
      <c r="C5" s="29" t="s">
        <v>5</v>
      </c>
      <c r="D5" s="29" t="s">
        <v>6</v>
      </c>
      <c r="E5" s="167" t="s">
        <v>9</v>
      </c>
      <c r="F5" s="167" t="s">
        <v>10</v>
      </c>
    </row>
    <row r="6" spans="1:7" s="189" customFormat="1" x14ac:dyDescent="0.2">
      <c r="A6" s="194">
        <v>1</v>
      </c>
      <c r="B6" s="193"/>
      <c r="C6" s="192"/>
      <c r="D6" s="191"/>
      <c r="E6" s="190"/>
      <c r="F6" s="190"/>
    </row>
    <row r="7" spans="1:7" x14ac:dyDescent="0.2">
      <c r="A7" s="166"/>
      <c r="B7" s="165" t="s">
        <v>106</v>
      </c>
      <c r="C7" s="164">
        <v>2</v>
      </c>
      <c r="D7" s="157" t="s">
        <v>1</v>
      </c>
      <c r="E7" s="163">
        <v>440</v>
      </c>
      <c r="F7" s="162">
        <f>+C7*E7</f>
        <v>880</v>
      </c>
      <c r="G7" s="115"/>
    </row>
    <row r="8" spans="1:7" x14ac:dyDescent="0.2">
      <c r="A8" s="161"/>
      <c r="B8" s="160"/>
      <c r="C8" s="159"/>
      <c r="D8" s="157"/>
      <c r="E8" s="158"/>
      <c r="F8" s="157"/>
      <c r="G8" s="115"/>
    </row>
    <row r="9" spans="1:7" x14ac:dyDescent="0.2">
      <c r="A9" s="120"/>
      <c r="B9" s="119" t="s">
        <v>87</v>
      </c>
      <c r="C9" s="118"/>
      <c r="D9" s="117"/>
      <c r="E9" s="116"/>
      <c r="F9" s="116">
        <f>+F7</f>
        <v>880</v>
      </c>
      <c r="G9" s="115"/>
    </row>
    <row r="10" spans="1:7" x14ac:dyDescent="0.2">
      <c r="A10" s="156"/>
      <c r="B10" s="155"/>
      <c r="C10" s="154"/>
      <c r="D10" s="154"/>
      <c r="E10" s="153"/>
      <c r="F10" s="153"/>
    </row>
    <row r="11" spans="1:7" x14ac:dyDescent="0.2">
      <c r="A11" s="83">
        <f>COUNT(A6+1)</f>
        <v>1</v>
      </c>
      <c r="B11" s="131" t="s">
        <v>105</v>
      </c>
      <c r="C11" s="152"/>
      <c r="D11" s="152"/>
      <c r="E11" s="151"/>
      <c r="F11" s="151"/>
    </row>
    <row r="12" spans="1:7" ht="25.5" x14ac:dyDescent="0.2">
      <c r="A12" s="83"/>
      <c r="B12" s="150" t="s">
        <v>104</v>
      </c>
      <c r="C12" s="127"/>
      <c r="D12" s="127"/>
      <c r="E12" s="125"/>
      <c r="F12" s="125"/>
    </row>
    <row r="13" spans="1:7" ht="14.25" x14ac:dyDescent="0.2">
      <c r="A13" s="83"/>
      <c r="B13" s="137" t="s">
        <v>103</v>
      </c>
      <c r="C13" s="128">
        <v>50</v>
      </c>
      <c r="D13" s="127" t="s">
        <v>8</v>
      </c>
      <c r="E13" s="126"/>
      <c r="F13" s="146">
        <f>C13*E13</f>
        <v>0</v>
      </c>
    </row>
    <row r="14" spans="1:7" x14ac:dyDescent="0.2">
      <c r="A14" s="91"/>
      <c r="B14" s="136"/>
      <c r="C14" s="123"/>
      <c r="D14" s="122"/>
      <c r="E14" s="121"/>
      <c r="F14" s="121"/>
    </row>
    <row r="15" spans="1:7" x14ac:dyDescent="0.2">
      <c r="A15" s="89"/>
      <c r="B15" s="143"/>
      <c r="C15" s="134"/>
      <c r="D15" s="141"/>
      <c r="E15" s="140"/>
      <c r="F15" s="139"/>
    </row>
    <row r="16" spans="1:7" x14ac:dyDescent="0.2">
      <c r="A16" s="83">
        <f>COUNT($A$11:A14)+1</f>
        <v>2</v>
      </c>
      <c r="B16" s="131" t="s">
        <v>102</v>
      </c>
      <c r="C16" s="128"/>
      <c r="D16" s="127"/>
      <c r="E16" s="138"/>
      <c r="F16" s="125"/>
    </row>
    <row r="17" spans="1:6" ht="25.5" x14ac:dyDescent="0.2">
      <c r="A17" s="83"/>
      <c r="B17" s="82" t="s">
        <v>101</v>
      </c>
      <c r="C17" s="128"/>
      <c r="D17" s="127"/>
      <c r="E17" s="138"/>
      <c r="F17" s="125"/>
    </row>
    <row r="18" spans="1:6" x14ac:dyDescent="0.2">
      <c r="A18" s="83"/>
      <c r="B18" s="137" t="s">
        <v>147</v>
      </c>
      <c r="C18" s="128">
        <v>2</v>
      </c>
      <c r="D18" s="127" t="s">
        <v>1</v>
      </c>
      <c r="E18" s="126"/>
      <c r="F18" s="125">
        <f>C18*E18</f>
        <v>0</v>
      </c>
    </row>
    <row r="19" spans="1:6" x14ac:dyDescent="0.2">
      <c r="A19" s="91"/>
      <c r="B19" s="136"/>
      <c r="C19" s="123"/>
      <c r="D19" s="122"/>
      <c r="E19" s="121"/>
      <c r="F19" s="121"/>
    </row>
    <row r="20" spans="1:6" x14ac:dyDescent="0.2">
      <c r="A20" s="89"/>
      <c r="B20" s="142"/>
      <c r="C20" s="134"/>
      <c r="D20" s="141"/>
      <c r="E20" s="140"/>
      <c r="F20" s="139"/>
    </row>
    <row r="21" spans="1:6" x14ac:dyDescent="0.2">
      <c r="A21" s="83">
        <f>COUNT($A$11:A20)+1</f>
        <v>3</v>
      </c>
      <c r="B21" s="149" t="s">
        <v>99</v>
      </c>
      <c r="C21" s="128"/>
      <c r="D21" s="148"/>
      <c r="E21" s="125"/>
      <c r="F21" s="147"/>
    </row>
    <row r="22" spans="1:6" ht="38.25" x14ac:dyDescent="0.2">
      <c r="A22" s="83"/>
      <c r="B22" s="24" t="s">
        <v>98</v>
      </c>
      <c r="C22" s="128"/>
      <c r="D22" s="17"/>
      <c r="E22" s="146"/>
      <c r="F22" s="146"/>
    </row>
    <row r="23" spans="1:6" x14ac:dyDescent="0.2">
      <c r="A23" s="83"/>
      <c r="B23" s="145" t="s">
        <v>97</v>
      </c>
      <c r="C23" s="128">
        <v>2</v>
      </c>
      <c r="D23" s="17" t="s">
        <v>1</v>
      </c>
      <c r="E23" s="126"/>
      <c r="F23" s="125">
        <f>C23*E23</f>
        <v>0</v>
      </c>
    </row>
    <row r="24" spans="1:6" x14ac:dyDescent="0.2">
      <c r="A24" s="91"/>
      <c r="B24" s="144"/>
      <c r="C24" s="123"/>
      <c r="D24" s="57"/>
      <c r="E24" s="121"/>
      <c r="F24" s="121"/>
    </row>
    <row r="25" spans="1:6" x14ac:dyDescent="0.2">
      <c r="A25" s="89"/>
      <c r="B25" s="143"/>
      <c r="C25" s="134"/>
      <c r="D25" s="141"/>
      <c r="E25" s="140"/>
      <c r="F25" s="139"/>
    </row>
    <row r="26" spans="1:6" x14ac:dyDescent="0.2">
      <c r="A26" s="83">
        <f>COUNT($A$11:A25)+1</f>
        <v>4</v>
      </c>
      <c r="B26" s="131" t="s">
        <v>126</v>
      </c>
      <c r="C26" s="128"/>
      <c r="D26" s="127"/>
      <c r="E26" s="138"/>
      <c r="F26" s="125"/>
    </row>
    <row r="27" spans="1:6" x14ac:dyDescent="0.2">
      <c r="A27" s="83"/>
      <c r="B27" s="82" t="s">
        <v>125</v>
      </c>
      <c r="C27" s="128"/>
      <c r="D27" s="127"/>
      <c r="E27" s="138"/>
      <c r="F27" s="125"/>
    </row>
    <row r="28" spans="1:6" x14ac:dyDescent="0.2">
      <c r="A28" s="83"/>
      <c r="B28" s="137" t="s">
        <v>96</v>
      </c>
      <c r="C28" s="128">
        <v>2</v>
      </c>
      <c r="D28" s="127" t="s">
        <v>1</v>
      </c>
      <c r="E28" s="126"/>
      <c r="F28" s="125">
        <f>C28*E28</f>
        <v>0</v>
      </c>
    </row>
    <row r="29" spans="1:6" x14ac:dyDescent="0.2">
      <c r="A29" s="91"/>
      <c r="B29" s="136"/>
      <c r="C29" s="123"/>
      <c r="D29" s="122"/>
      <c r="E29" s="121"/>
      <c r="F29" s="121"/>
    </row>
    <row r="30" spans="1:6" x14ac:dyDescent="0.2">
      <c r="A30" s="89"/>
      <c r="B30" s="143" t="s">
        <v>95</v>
      </c>
      <c r="C30" s="134"/>
      <c r="D30" s="141"/>
      <c r="E30" s="140"/>
      <c r="F30" s="139"/>
    </row>
    <row r="31" spans="1:6" x14ac:dyDescent="0.2">
      <c r="A31" s="83">
        <f>COUNT($A$11:A30)+1</f>
        <v>5</v>
      </c>
      <c r="B31" s="131" t="s">
        <v>74</v>
      </c>
      <c r="C31" s="128"/>
      <c r="D31" s="127"/>
      <c r="E31" s="138"/>
      <c r="F31" s="125"/>
    </row>
    <row r="32" spans="1:6" ht="25.5" x14ac:dyDescent="0.2">
      <c r="A32" s="83"/>
      <c r="B32" s="82" t="s">
        <v>73</v>
      </c>
      <c r="C32" s="128"/>
      <c r="D32" s="127"/>
      <c r="E32" s="138"/>
      <c r="F32" s="125"/>
    </row>
    <row r="33" spans="1:7" x14ac:dyDescent="0.2">
      <c r="A33" s="83"/>
      <c r="B33" s="137" t="s">
        <v>94</v>
      </c>
      <c r="C33" s="128">
        <v>10</v>
      </c>
      <c r="D33" s="127" t="s">
        <v>1</v>
      </c>
      <c r="E33" s="126"/>
      <c r="F33" s="125">
        <f>C33*E33</f>
        <v>0</v>
      </c>
    </row>
    <row r="34" spans="1:7" x14ac:dyDescent="0.2">
      <c r="A34" s="91"/>
      <c r="B34" s="136"/>
      <c r="C34" s="123"/>
      <c r="D34" s="122"/>
      <c r="E34" s="121"/>
      <c r="F34" s="121"/>
    </row>
    <row r="35" spans="1:7" x14ac:dyDescent="0.2">
      <c r="A35" s="89"/>
      <c r="B35" s="142"/>
      <c r="C35" s="134"/>
      <c r="D35" s="141"/>
      <c r="E35" s="140"/>
      <c r="F35" s="139"/>
    </row>
    <row r="36" spans="1:7" x14ac:dyDescent="0.2">
      <c r="A36" s="83">
        <f>COUNT($A$11:A35)+1</f>
        <v>6</v>
      </c>
      <c r="B36" s="131" t="s">
        <v>91</v>
      </c>
      <c r="C36" s="128"/>
      <c r="D36" s="127"/>
      <c r="E36" s="138"/>
      <c r="F36" s="125"/>
    </row>
    <row r="37" spans="1:7" ht="165.75" x14ac:dyDescent="0.2">
      <c r="A37" s="83"/>
      <c r="B37" s="130" t="s">
        <v>235</v>
      </c>
      <c r="C37" s="128"/>
      <c r="D37" s="127"/>
      <c r="E37" s="127"/>
      <c r="F37" s="127"/>
    </row>
    <row r="38" spans="1:7" x14ac:dyDescent="0.2">
      <c r="A38" s="83"/>
      <c r="B38" s="137" t="s">
        <v>89</v>
      </c>
      <c r="C38" s="128">
        <v>2</v>
      </c>
      <c r="D38" s="127" t="s">
        <v>1</v>
      </c>
      <c r="E38" s="126"/>
      <c r="F38" s="125">
        <f>C38*E38</f>
        <v>0</v>
      </c>
    </row>
    <row r="39" spans="1:7" x14ac:dyDescent="0.2">
      <c r="A39" s="91"/>
      <c r="B39" s="136"/>
      <c r="C39" s="123"/>
      <c r="D39" s="122"/>
      <c r="E39" s="121"/>
      <c r="F39" s="121"/>
    </row>
    <row r="40" spans="1:7" x14ac:dyDescent="0.2">
      <c r="A40" s="89"/>
      <c r="B40" s="135"/>
      <c r="C40" s="134"/>
      <c r="D40" s="133"/>
      <c r="E40" s="132"/>
      <c r="F40" s="132"/>
    </row>
    <row r="41" spans="1:7" x14ac:dyDescent="0.2">
      <c r="A41" s="83">
        <f>COUNT($A$11:A39)+1</f>
        <v>7</v>
      </c>
      <c r="B41" s="131" t="s">
        <v>19</v>
      </c>
      <c r="C41" s="128"/>
      <c r="D41" s="127"/>
      <c r="E41" s="125"/>
      <c r="F41" s="125"/>
    </row>
    <row r="42" spans="1:7" ht="38.25" x14ac:dyDescent="0.2">
      <c r="A42" s="83"/>
      <c r="B42" s="130" t="s">
        <v>122</v>
      </c>
      <c r="C42" s="128"/>
      <c r="D42" s="127"/>
      <c r="E42" s="125"/>
      <c r="F42" s="125"/>
    </row>
    <row r="43" spans="1:7" ht="14.25" x14ac:dyDescent="0.2">
      <c r="A43" s="83"/>
      <c r="B43" s="129"/>
      <c r="C43" s="128">
        <v>50</v>
      </c>
      <c r="D43" s="127" t="s">
        <v>8</v>
      </c>
      <c r="E43" s="126"/>
      <c r="F43" s="125">
        <f>C43*E43</f>
        <v>0</v>
      </c>
    </row>
    <row r="45" spans="1:7" x14ac:dyDescent="0.2">
      <c r="A45" s="120"/>
      <c r="B45" s="119" t="s">
        <v>87</v>
      </c>
      <c r="C45" s="118"/>
      <c r="D45" s="117"/>
      <c r="E45" s="116"/>
      <c r="F45" s="116">
        <f>SUM(F13:F43)</f>
        <v>0</v>
      </c>
      <c r="G45" s="115"/>
    </row>
  </sheetData>
  <sheetProtection algorithmName="SHA-512" hashValue="YJyoJ+W/keA0cJdrfk7N3SB30xrjbz8Ag87VUFVwrDm2r33pxtSL7PbTYdCFctWeuC/AH5hkSlx9taBdbQuocg==" saltValue="hlALP/kW/gWC+jlyWMGu3w==" spinCount="100000" sheet="1" formatCells="0" formatColumns="0" formatRows="0"/>
  <mergeCells count="1">
    <mergeCell ref="C3:D3"/>
  </mergeCells>
  <pageMargins left="0.78740157480314965" right="0.27559055118110237" top="0.86614173228346458" bottom="0.74803149606299213" header="0.31496062992125984" footer="0.31496062992125984"/>
  <pageSetup paperSize="9" orientation="portrait" r:id="rId1"/>
  <headerFooter alignWithMargins="0">
    <oddHeader>&amp;L&amp;"Arial,Navadno"&amp;8ENERGETIKA LJUBLJANA d.o.o.
SEKTOR ZA INVESTICIJE IN RAZVOJ - SLUŽBA ZA PROJEKTIRANJE
št. projekta: N 10201/22076
 &amp;RJPE-SIR-28/23</oddHeader>
    <oddFooter>&amp;C&amp;"Arial,Navadno"&amp;P / &amp;N</oddFooter>
  </headerFooter>
  <rowBreaks count="1" manualBreakCount="1">
    <brk id="34" max="5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G44"/>
  <sheetViews>
    <sheetView showGridLines="0" zoomScaleNormal="100" zoomScaleSheetLayoutView="100" workbookViewId="0">
      <selection activeCell="Y44" sqref="Y44"/>
    </sheetView>
  </sheetViews>
  <sheetFormatPr defaultColWidth="8.85546875" defaultRowHeight="12.75" x14ac:dyDescent="0.2"/>
  <cols>
    <col min="1" max="1" width="6.140625" style="1" customWidth="1"/>
    <col min="2" max="2" width="5.5703125" style="1" customWidth="1"/>
    <col min="3" max="3" width="27.42578125" style="1" customWidth="1"/>
    <col min="4" max="4" width="10" style="1" customWidth="1"/>
    <col min="5" max="5" width="11.140625" style="1" bestFit="1" customWidth="1"/>
    <col min="6" max="6" width="10" style="1" bestFit="1" customWidth="1"/>
    <col min="7" max="7" width="16.42578125" style="14" bestFit="1" customWidth="1"/>
    <col min="8" max="16384" width="8.85546875" style="1"/>
  </cols>
  <sheetData>
    <row r="1" spans="1:7" ht="27" customHeight="1" x14ac:dyDescent="0.2">
      <c r="A1" s="47" t="s">
        <v>26</v>
      </c>
      <c r="B1" s="47"/>
      <c r="C1" s="47"/>
      <c r="D1" s="47"/>
      <c r="E1" s="47"/>
      <c r="F1" s="47"/>
      <c r="G1" s="47"/>
    </row>
    <row r="2" spans="1:7" ht="15" customHeight="1" x14ac:dyDescent="0.2">
      <c r="A2" s="527" t="s">
        <v>17</v>
      </c>
      <c r="B2" s="527"/>
      <c r="C2" s="527"/>
      <c r="D2" s="527"/>
      <c r="E2" s="527"/>
      <c r="F2" s="527"/>
      <c r="G2" s="527"/>
    </row>
    <row r="3" spans="1:7" ht="15" customHeight="1" x14ac:dyDescent="0.2">
      <c r="A3" s="528" t="s">
        <v>169</v>
      </c>
      <c r="B3" s="527"/>
      <c r="C3" s="527"/>
      <c r="D3" s="527"/>
      <c r="E3" s="527"/>
      <c r="F3" s="527"/>
      <c r="G3" s="527"/>
    </row>
    <row r="4" spans="1:7" ht="15" customHeight="1" x14ac:dyDescent="0.2">
      <c r="A4" s="527"/>
      <c r="B4" s="527"/>
      <c r="C4" s="527"/>
      <c r="D4" s="527"/>
      <c r="E4" s="527"/>
      <c r="F4" s="527"/>
      <c r="G4" s="527"/>
    </row>
    <row r="5" spans="1:7" ht="25.5" x14ac:dyDescent="0.2">
      <c r="A5" s="4" t="s">
        <v>15</v>
      </c>
      <c r="B5" s="532" t="s">
        <v>18</v>
      </c>
      <c r="C5" s="532"/>
      <c r="D5" s="532"/>
      <c r="E5" s="532"/>
      <c r="F5" s="532"/>
      <c r="G5" s="219" t="s">
        <v>16</v>
      </c>
    </row>
    <row r="6" spans="1:7" ht="12.95" customHeight="1" x14ac:dyDescent="0.2">
      <c r="A6" s="5"/>
      <c r="B6" s="220"/>
      <c r="C6" s="221"/>
      <c r="D6" s="221"/>
      <c r="E6" s="221"/>
      <c r="F6" s="223"/>
      <c r="G6" s="58"/>
    </row>
    <row r="7" spans="1:7" ht="12.95" customHeight="1" x14ac:dyDescent="0.2">
      <c r="A7" s="5" t="s">
        <v>53</v>
      </c>
      <c r="B7" s="522" t="s">
        <v>47</v>
      </c>
      <c r="C7" s="522"/>
      <c r="D7" s="522"/>
      <c r="E7" s="522"/>
      <c r="F7" s="522"/>
      <c r="G7" s="6">
        <f>+G25</f>
        <v>0</v>
      </c>
    </row>
    <row r="8" spans="1:7" ht="12.95" customHeight="1" x14ac:dyDescent="0.2">
      <c r="A8" s="7" t="s">
        <v>52</v>
      </c>
      <c r="B8" s="523" t="s">
        <v>168</v>
      </c>
      <c r="C8" s="524"/>
      <c r="D8" s="524"/>
      <c r="E8" s="524"/>
      <c r="F8" s="524"/>
      <c r="G8" s="6">
        <f>+G35</f>
        <v>5500</v>
      </c>
    </row>
    <row r="9" spans="1:7" ht="12.95" customHeight="1" x14ac:dyDescent="0.2">
      <c r="A9" s="7" t="s">
        <v>49</v>
      </c>
      <c r="B9" s="523" t="s">
        <v>167</v>
      </c>
      <c r="C9" s="524"/>
      <c r="D9" s="524"/>
      <c r="E9" s="524"/>
      <c r="F9" s="524"/>
      <c r="G9" s="6">
        <f>+G43</f>
        <v>0</v>
      </c>
    </row>
    <row r="10" spans="1:7" ht="12.95" customHeight="1" x14ac:dyDescent="0.2">
      <c r="A10" s="7"/>
      <c r="B10" s="523"/>
      <c r="C10" s="524"/>
      <c r="D10" s="524"/>
      <c r="E10" s="524"/>
      <c r="F10" s="524"/>
      <c r="G10" s="6"/>
    </row>
    <row r="11" spans="1:7" ht="12.95" customHeight="1" x14ac:dyDescent="0.2">
      <c r="A11" s="7"/>
      <c r="B11" s="523" t="s">
        <v>136</v>
      </c>
      <c r="C11" s="524"/>
      <c r="D11" s="524"/>
      <c r="E11" s="524"/>
      <c r="F11" s="533"/>
      <c r="G11" s="58">
        <f>+SUM(G7:G9)</f>
        <v>5500</v>
      </c>
    </row>
    <row r="12" spans="1:7" ht="12.95" customHeight="1" x14ac:dyDescent="0.2">
      <c r="A12" s="7"/>
      <c r="B12" s="220"/>
      <c r="C12" s="221"/>
      <c r="D12" s="221"/>
      <c r="E12" s="221"/>
      <c r="F12" s="221"/>
      <c r="G12" s="6"/>
    </row>
    <row r="13" spans="1:7" ht="13.5" thickBot="1" x14ac:dyDescent="0.25">
      <c r="A13" s="9"/>
      <c r="B13" s="10"/>
      <c r="C13" s="11"/>
      <c r="D13" s="11"/>
      <c r="E13" s="11"/>
      <c r="F13" s="11"/>
      <c r="G13" s="12"/>
    </row>
    <row r="14" spans="1:7" x14ac:dyDescent="0.2">
      <c r="A14" s="13"/>
      <c r="B14" s="13"/>
      <c r="C14" s="13"/>
      <c r="D14" s="13"/>
      <c r="E14" s="13"/>
      <c r="F14" s="13"/>
      <c r="G14" s="13"/>
    </row>
    <row r="15" spans="1:7" ht="15.75" x14ac:dyDescent="0.25">
      <c r="A15" s="20" t="s">
        <v>48</v>
      </c>
      <c r="B15" s="18"/>
      <c r="C15" s="19"/>
      <c r="D15" s="19"/>
      <c r="E15" s="18"/>
      <c r="F15" s="18"/>
      <c r="G15" s="17"/>
    </row>
    <row r="16" spans="1:7" x14ac:dyDescent="0.2">
      <c r="A16" s="529" t="s">
        <v>47</v>
      </c>
      <c r="B16" s="530"/>
      <c r="C16" s="530"/>
      <c r="D16" s="530"/>
      <c r="E16" s="530"/>
      <c r="F16" s="530"/>
      <c r="G16" s="531"/>
    </row>
    <row r="17" spans="1:7" ht="25.5" x14ac:dyDescent="0.2">
      <c r="A17" s="535" t="s">
        <v>13</v>
      </c>
      <c r="B17" s="539" t="s">
        <v>46</v>
      </c>
      <c r="C17" s="540"/>
      <c r="D17" s="535" t="s">
        <v>36</v>
      </c>
      <c r="E17" s="535" t="s">
        <v>35</v>
      </c>
      <c r="F17" s="222" t="s">
        <v>45</v>
      </c>
      <c r="G17" s="222" t="s">
        <v>2</v>
      </c>
    </row>
    <row r="18" spans="1:7" x14ac:dyDescent="0.2">
      <c r="A18" s="536"/>
      <c r="B18" s="541"/>
      <c r="C18" s="542"/>
      <c r="D18" s="536"/>
      <c r="E18" s="536"/>
      <c r="F18" s="2" t="s">
        <v>3</v>
      </c>
      <c r="G18" s="2" t="s">
        <v>11</v>
      </c>
    </row>
    <row r="19" spans="1:7" x14ac:dyDescent="0.2">
      <c r="A19" s="3" t="s">
        <v>44</v>
      </c>
      <c r="B19" s="537" t="s">
        <v>166</v>
      </c>
      <c r="C19" s="538"/>
      <c r="D19" s="59" t="s">
        <v>43</v>
      </c>
      <c r="E19" s="59" t="s">
        <v>148</v>
      </c>
      <c r="F19" s="15">
        <v>255</v>
      </c>
      <c r="G19" s="180">
        <f>+'S-3140_SD'!F76</f>
        <v>0</v>
      </c>
    </row>
    <row r="20" spans="1:7" x14ac:dyDescent="0.2">
      <c r="A20" s="3" t="s">
        <v>41</v>
      </c>
      <c r="B20" s="537" t="s">
        <v>165</v>
      </c>
      <c r="C20" s="538"/>
      <c r="D20" s="59" t="s">
        <v>43</v>
      </c>
      <c r="E20" s="59" t="s">
        <v>148</v>
      </c>
      <c r="F20" s="15">
        <v>205</v>
      </c>
      <c r="G20" s="180">
        <f>+'S-3149_SD'!F76</f>
        <v>0</v>
      </c>
    </row>
    <row r="21" spans="1:7" x14ac:dyDescent="0.2">
      <c r="A21" s="3" t="s">
        <v>40</v>
      </c>
      <c r="B21" s="537" t="s">
        <v>164</v>
      </c>
      <c r="C21" s="538"/>
      <c r="D21" s="59" t="s">
        <v>43</v>
      </c>
      <c r="E21" s="59" t="s">
        <v>39</v>
      </c>
      <c r="F21" s="15">
        <v>430</v>
      </c>
      <c r="G21" s="180">
        <f>+'S-3100 SD '!F95</f>
        <v>0</v>
      </c>
    </row>
    <row r="22" spans="1:7" x14ac:dyDescent="0.2">
      <c r="A22" s="3" t="s">
        <v>32</v>
      </c>
      <c r="B22" s="537" t="s">
        <v>163</v>
      </c>
      <c r="C22" s="538"/>
      <c r="D22" s="59" t="s">
        <v>43</v>
      </c>
      <c r="E22" s="59" t="s">
        <v>39</v>
      </c>
      <c r="F22" s="15">
        <v>40</v>
      </c>
      <c r="G22" s="180">
        <f>+'S-3130 SD'!F71</f>
        <v>0</v>
      </c>
    </row>
    <row r="23" spans="1:7" x14ac:dyDescent="0.2">
      <c r="A23" s="3"/>
      <c r="B23" s="227"/>
      <c r="C23" s="225"/>
      <c r="D23" s="59"/>
      <c r="E23" s="59"/>
      <c r="F23" s="15"/>
      <c r="G23" s="180"/>
    </row>
    <row r="24" spans="1:7" x14ac:dyDescent="0.2">
      <c r="A24" s="3"/>
      <c r="B24" s="537"/>
      <c r="C24" s="538"/>
      <c r="D24" s="59"/>
      <c r="E24" s="59"/>
      <c r="F24" s="15"/>
      <c r="G24" s="180"/>
    </row>
    <row r="25" spans="1:7" x14ac:dyDescent="0.2">
      <c r="A25" s="534" t="s">
        <v>42</v>
      </c>
      <c r="B25" s="534"/>
      <c r="C25" s="534"/>
      <c r="D25" s="534"/>
      <c r="E25" s="534"/>
      <c r="F25" s="534"/>
      <c r="G25" s="176">
        <f>SUM(G19:G22)</f>
        <v>0</v>
      </c>
    </row>
    <row r="26" spans="1:7" x14ac:dyDescent="0.2">
      <c r="A26" s="16"/>
      <c r="B26" s="16"/>
      <c r="C26" s="16"/>
      <c r="D26" s="16"/>
      <c r="E26" s="16"/>
      <c r="F26" s="16"/>
      <c r="G26" s="8"/>
    </row>
    <row r="27" spans="1:7" x14ac:dyDescent="0.2">
      <c r="A27" s="16"/>
      <c r="B27" s="16"/>
      <c r="C27" s="16"/>
      <c r="D27" s="16"/>
      <c r="E27" s="16"/>
      <c r="F27" s="16"/>
      <c r="G27" s="8"/>
    </row>
    <row r="28" spans="1:7" x14ac:dyDescent="0.2">
      <c r="A28" s="529" t="s">
        <v>162</v>
      </c>
      <c r="B28" s="530"/>
      <c r="C28" s="530"/>
      <c r="D28" s="530"/>
      <c r="E28" s="530"/>
      <c r="F28" s="530"/>
      <c r="G28" s="531"/>
    </row>
    <row r="29" spans="1:7" ht="38.25" x14ac:dyDescent="0.2">
      <c r="A29" s="535" t="s">
        <v>13</v>
      </c>
      <c r="B29" s="539" t="s">
        <v>37</v>
      </c>
      <c r="C29" s="540"/>
      <c r="D29" s="544" t="s">
        <v>36</v>
      </c>
      <c r="E29" s="544" t="s">
        <v>35</v>
      </c>
      <c r="F29" s="222" t="s">
        <v>34</v>
      </c>
      <c r="G29" s="228" t="s">
        <v>2</v>
      </c>
    </row>
    <row r="30" spans="1:7" x14ac:dyDescent="0.2">
      <c r="A30" s="536"/>
      <c r="B30" s="541"/>
      <c r="C30" s="542"/>
      <c r="D30" s="545"/>
      <c r="E30" s="545"/>
      <c r="F30" s="2" t="s">
        <v>33</v>
      </c>
      <c r="G30" s="2" t="s">
        <v>11</v>
      </c>
    </row>
    <row r="31" spans="1:7" x14ac:dyDescent="0.2">
      <c r="A31" s="3" t="s">
        <v>135</v>
      </c>
      <c r="B31" s="543" t="s">
        <v>107</v>
      </c>
      <c r="C31" s="538"/>
      <c r="D31" s="59" t="s">
        <v>30</v>
      </c>
      <c r="E31" s="60" t="s">
        <v>29</v>
      </c>
      <c r="F31" s="15">
        <v>10</v>
      </c>
      <c r="G31" s="180">
        <f>+PP_SON_PE32_SD!F7</f>
        <v>5500</v>
      </c>
    </row>
    <row r="32" spans="1:7" x14ac:dyDescent="0.2">
      <c r="A32" s="3"/>
      <c r="B32" s="224"/>
      <c r="C32" s="225"/>
      <c r="D32" s="59"/>
      <c r="E32" s="60"/>
      <c r="F32" s="61"/>
      <c r="G32" s="177"/>
    </row>
    <row r="33" spans="1:7" x14ac:dyDescent="0.2">
      <c r="A33" s="534" t="s">
        <v>131</v>
      </c>
      <c r="B33" s="534"/>
      <c r="C33" s="534"/>
      <c r="D33" s="534"/>
      <c r="E33" s="534"/>
      <c r="F33" s="534"/>
      <c r="G33" s="176">
        <f>SUM(G31:G32)</f>
        <v>5500</v>
      </c>
    </row>
    <row r="34" spans="1:7" x14ac:dyDescent="0.2">
      <c r="A34" s="226"/>
      <c r="B34" s="226"/>
      <c r="C34" s="226"/>
      <c r="D34" s="226"/>
      <c r="E34" s="226"/>
      <c r="F34" s="226"/>
      <c r="G34" s="176"/>
    </row>
    <row r="35" spans="1:7" x14ac:dyDescent="0.2">
      <c r="A35" s="534" t="s">
        <v>38</v>
      </c>
      <c r="B35" s="534"/>
      <c r="C35" s="534"/>
      <c r="D35" s="534"/>
      <c r="E35" s="534"/>
      <c r="F35" s="534"/>
      <c r="G35" s="176">
        <f>+G33</f>
        <v>5500</v>
      </c>
    </row>
    <row r="36" spans="1:7" x14ac:dyDescent="0.2">
      <c r="A36" s="175"/>
      <c r="B36" s="175"/>
      <c r="C36" s="175"/>
      <c r="D36" s="175"/>
      <c r="E36" s="175"/>
      <c r="F36" s="175"/>
      <c r="G36" s="174"/>
    </row>
    <row r="37" spans="1:7" x14ac:dyDescent="0.2">
      <c r="A37" s="16"/>
      <c r="B37" s="16"/>
      <c r="C37" s="16"/>
      <c r="D37" s="16"/>
      <c r="E37" s="16"/>
      <c r="F37" s="16"/>
      <c r="G37" s="8"/>
    </row>
    <row r="38" spans="1:7" x14ac:dyDescent="0.2">
      <c r="A38" s="529" t="s">
        <v>161</v>
      </c>
      <c r="B38" s="530"/>
      <c r="C38" s="530"/>
      <c r="D38" s="530"/>
      <c r="E38" s="530"/>
      <c r="F38" s="530"/>
      <c r="G38" s="531"/>
    </row>
    <row r="39" spans="1:7" ht="26.1" customHeight="1" x14ac:dyDescent="0.2">
      <c r="A39" s="535" t="s">
        <v>13</v>
      </c>
      <c r="B39" s="539" t="s">
        <v>37</v>
      </c>
      <c r="C39" s="540"/>
      <c r="D39" s="544" t="s">
        <v>36</v>
      </c>
      <c r="E39" s="544" t="s">
        <v>35</v>
      </c>
      <c r="F39" s="222" t="s">
        <v>45</v>
      </c>
      <c r="G39" s="228" t="s">
        <v>2</v>
      </c>
    </row>
    <row r="40" spans="1:7" x14ac:dyDescent="0.2">
      <c r="A40" s="536"/>
      <c r="B40" s="541"/>
      <c r="C40" s="542"/>
      <c r="D40" s="545"/>
      <c r="E40" s="545"/>
      <c r="F40" s="2" t="s">
        <v>3</v>
      </c>
      <c r="G40" s="2" t="s">
        <v>11</v>
      </c>
    </row>
    <row r="41" spans="1:7" x14ac:dyDescent="0.2">
      <c r="A41" s="3" t="s">
        <v>134</v>
      </c>
      <c r="B41" s="537" t="s">
        <v>160</v>
      </c>
      <c r="C41" s="538" t="s">
        <v>31</v>
      </c>
      <c r="D41" s="59" t="s">
        <v>30</v>
      </c>
      <c r="E41" s="59" t="s">
        <v>148</v>
      </c>
      <c r="F41" s="15">
        <v>50</v>
      </c>
      <c r="G41" s="180">
        <f>+'SP-3167_SD'!F76</f>
        <v>0</v>
      </c>
    </row>
    <row r="42" spans="1:7" x14ac:dyDescent="0.2">
      <c r="A42" s="3"/>
      <c r="B42" s="227"/>
      <c r="C42" s="225"/>
      <c r="D42" s="59"/>
      <c r="E42" s="59"/>
      <c r="F42" s="15"/>
      <c r="G42" s="180"/>
    </row>
    <row r="43" spans="1:7" x14ac:dyDescent="0.2">
      <c r="A43" s="534" t="s">
        <v>28</v>
      </c>
      <c r="B43" s="534"/>
      <c r="C43" s="534"/>
      <c r="D43" s="534"/>
      <c r="E43" s="534"/>
      <c r="F43" s="534"/>
      <c r="G43" s="176">
        <f>SUM(G41)</f>
        <v>0</v>
      </c>
    </row>
    <row r="44" spans="1:7" x14ac:dyDescent="0.2">
      <c r="A44" s="16"/>
      <c r="B44" s="16"/>
      <c r="C44" s="16"/>
      <c r="D44" s="16"/>
      <c r="E44" s="16"/>
      <c r="F44" s="16"/>
      <c r="G44" s="8"/>
    </row>
  </sheetData>
  <sheetProtection algorithmName="SHA-512" hashValue="h6rYy9WR36SW59lhPBWtTgEcyPxdjCGWj/ZFyHcHitBzmggOBUzqeNm9hBgMlTYxpmE82iw51Pi+gUbpmF6Jiw==" saltValue="GA0M4BWsv36D+FNZ/0bH5g==" spinCount="100000" sheet="1" objects="1" scenarios="1"/>
  <mergeCells count="34">
    <mergeCell ref="B29:C30"/>
    <mergeCell ref="D29:D30"/>
    <mergeCell ref="E29:E30"/>
    <mergeCell ref="B31:C31"/>
    <mergeCell ref="A33:F33"/>
    <mergeCell ref="A35:F35"/>
    <mergeCell ref="A43:F43"/>
    <mergeCell ref="B41:C41"/>
    <mergeCell ref="B19:C19"/>
    <mergeCell ref="B20:C20"/>
    <mergeCell ref="B21:C21"/>
    <mergeCell ref="B22:C22"/>
    <mergeCell ref="B24:C24"/>
    <mergeCell ref="A25:F25"/>
    <mergeCell ref="A28:G28"/>
    <mergeCell ref="A29:A30"/>
    <mergeCell ref="A38:G38"/>
    <mergeCell ref="A39:A40"/>
    <mergeCell ref="B39:C40"/>
    <mergeCell ref="D39:D40"/>
    <mergeCell ref="E39:E40"/>
    <mergeCell ref="B10:F10"/>
    <mergeCell ref="B11:F11"/>
    <mergeCell ref="A16:G16"/>
    <mergeCell ref="A17:A18"/>
    <mergeCell ref="B17:C18"/>
    <mergeCell ref="D17:D18"/>
    <mergeCell ref="E17:E18"/>
    <mergeCell ref="A2:G2"/>
    <mergeCell ref="A3:G4"/>
    <mergeCell ref="B8:F8"/>
    <mergeCell ref="B9:F9"/>
    <mergeCell ref="B5:F5"/>
    <mergeCell ref="B7:F7"/>
  </mergeCells>
  <pageMargins left="0.78740157480314965" right="0.27559055118110237" top="0.86614173228346458" bottom="0.74803149606299213" header="0.31496062992125984" footer="0.31496062992125984"/>
  <pageSetup paperSize="9" orientation="portrait" r:id="rId1"/>
  <headerFooter alignWithMargins="0">
    <oddHeader>&amp;L&amp;"Arial,Navadno"&amp;8ENERGETIKA LJUBLJANA d.o.o.
SEKTOR ZA INVESTICIJE IN RAZVOJ - SLUŽBA ZA PROJEKTIRANJE
št. projekta: S 3100, S 3140/22273 30480/21224&amp;RJPE-SIR-28/23</oddHeader>
    <oddFooter>&amp;C&amp;"Arial,Navadno"&amp;P / &amp;N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F76"/>
  <sheetViews>
    <sheetView topLeftCell="A40" zoomScaleNormal="100" zoomScaleSheetLayoutView="100" workbookViewId="0">
      <selection activeCell="B69" sqref="B69"/>
    </sheetView>
  </sheetViews>
  <sheetFormatPr defaultColWidth="9.140625" defaultRowHeight="12.75" x14ac:dyDescent="0.2"/>
  <cols>
    <col min="1" max="1" width="5.7109375" style="65" customWidth="1"/>
    <col min="2" max="2" width="50.7109375" style="21" customWidth="1"/>
    <col min="3" max="3" width="7.7109375" style="64" customWidth="1"/>
    <col min="4" max="4" width="4.7109375" style="62" customWidth="1"/>
    <col min="5" max="5" width="11.7109375" style="63" customWidth="1"/>
    <col min="6" max="6" width="12.7109375" style="63" customWidth="1"/>
    <col min="7" max="16384" width="9.140625" style="62"/>
  </cols>
  <sheetData>
    <row r="1" spans="1:6" x14ac:dyDescent="0.2">
      <c r="A1" s="110" t="s">
        <v>86</v>
      </c>
      <c r="B1" s="111" t="s">
        <v>4</v>
      </c>
      <c r="C1" s="109"/>
      <c r="D1" s="108"/>
      <c r="E1" s="107"/>
      <c r="F1" s="107"/>
    </row>
    <row r="2" spans="1:6" x14ac:dyDescent="0.2">
      <c r="A2" s="110" t="s">
        <v>85</v>
      </c>
      <c r="B2" s="111" t="s">
        <v>18</v>
      </c>
      <c r="C2" s="109"/>
      <c r="D2" s="108"/>
      <c r="E2" s="107"/>
      <c r="F2" s="107"/>
    </row>
    <row r="3" spans="1:6" x14ac:dyDescent="0.2">
      <c r="A3" s="110" t="s">
        <v>44</v>
      </c>
      <c r="B3" s="27" t="s">
        <v>178</v>
      </c>
      <c r="C3" s="109"/>
      <c r="D3" s="108"/>
      <c r="E3" s="107"/>
      <c r="F3" s="107"/>
    </row>
    <row r="4" spans="1:6" x14ac:dyDescent="0.2">
      <c r="A4" s="110"/>
      <c r="B4" s="27" t="s">
        <v>177</v>
      </c>
      <c r="C4" s="109"/>
      <c r="D4" s="108"/>
      <c r="E4" s="107"/>
      <c r="F4" s="107"/>
    </row>
    <row r="5" spans="1:6" s="21" customFormat="1" ht="76.5" x14ac:dyDescent="0.2">
      <c r="A5" s="28" t="s">
        <v>0</v>
      </c>
      <c r="B5" s="106" t="s">
        <v>7</v>
      </c>
      <c r="C5" s="29" t="s">
        <v>5</v>
      </c>
      <c r="D5" s="29" t="s">
        <v>6</v>
      </c>
      <c r="E5" s="30" t="s">
        <v>9</v>
      </c>
      <c r="F5" s="30" t="s">
        <v>10</v>
      </c>
    </row>
    <row r="6" spans="1:6" ht="15.75" x14ac:dyDescent="0.25">
      <c r="A6" s="188">
        <v>1</v>
      </c>
      <c r="B6" s="187"/>
      <c r="C6" s="186"/>
      <c r="D6" s="185"/>
      <c r="E6" s="184"/>
      <c r="F6" s="184"/>
    </row>
    <row r="7" spans="1:6" ht="15.75" x14ac:dyDescent="0.25">
      <c r="A7" s="83">
        <f>COUNT(A6+1)</f>
        <v>1</v>
      </c>
      <c r="B7" s="84" t="s">
        <v>105</v>
      </c>
      <c r="C7" s="200"/>
      <c r="D7" s="40"/>
      <c r="E7" s="199"/>
      <c r="F7" s="199"/>
    </row>
    <row r="8" spans="1:6" ht="25.5" x14ac:dyDescent="0.2">
      <c r="A8" s="83"/>
      <c r="B8" s="105" t="s">
        <v>104</v>
      </c>
      <c r="C8" s="79"/>
      <c r="D8" s="81"/>
      <c r="E8" s="77"/>
      <c r="F8" s="77"/>
    </row>
    <row r="9" spans="1:6" ht="14.25" x14ac:dyDescent="0.2">
      <c r="A9" s="83"/>
      <c r="B9" s="102" t="s">
        <v>129</v>
      </c>
      <c r="C9" s="25">
        <v>255</v>
      </c>
      <c r="D9" s="93" t="s">
        <v>8</v>
      </c>
      <c r="E9" s="92"/>
      <c r="F9" s="76">
        <f>C9*E9</f>
        <v>0</v>
      </c>
    </row>
    <row r="10" spans="1:6" x14ac:dyDescent="0.2">
      <c r="A10" s="91"/>
      <c r="B10" s="101"/>
      <c r="C10" s="26"/>
      <c r="D10" s="104"/>
      <c r="E10" s="72"/>
      <c r="F10" s="72"/>
    </row>
    <row r="11" spans="1:6" x14ac:dyDescent="0.2">
      <c r="A11" s="89"/>
      <c r="B11" s="100"/>
      <c r="C11" s="98"/>
      <c r="D11" s="103"/>
      <c r="E11" s="86"/>
      <c r="F11" s="86"/>
    </row>
    <row r="12" spans="1:6" ht="14.25" x14ac:dyDescent="0.2">
      <c r="A12" s="85">
        <f>COUNT($A$7:A11)+1</f>
        <v>2</v>
      </c>
      <c r="B12" s="131" t="s">
        <v>176</v>
      </c>
      <c r="C12" s="25"/>
      <c r="D12" s="81"/>
      <c r="E12" s="77"/>
      <c r="F12" s="77"/>
    </row>
    <row r="13" spans="1:6" ht="14.25" x14ac:dyDescent="0.2">
      <c r="A13" s="83"/>
      <c r="B13" s="82" t="s">
        <v>175</v>
      </c>
      <c r="C13" s="25"/>
      <c r="D13" s="81"/>
      <c r="E13" s="77"/>
      <c r="F13" s="77"/>
    </row>
    <row r="14" spans="1:6" x14ac:dyDescent="0.2">
      <c r="A14" s="83"/>
      <c r="B14" s="102" t="s">
        <v>123</v>
      </c>
      <c r="C14" s="25">
        <v>1</v>
      </c>
      <c r="D14" s="81" t="s">
        <v>1</v>
      </c>
      <c r="E14" s="56"/>
      <c r="F14" s="76">
        <f>C14*E14</f>
        <v>0</v>
      </c>
    </row>
    <row r="15" spans="1:6" x14ac:dyDescent="0.2">
      <c r="A15" s="91"/>
      <c r="B15" s="101"/>
      <c r="C15" s="26"/>
      <c r="D15" s="73"/>
      <c r="E15" s="72"/>
      <c r="F15" s="72"/>
    </row>
    <row r="16" spans="1:6" x14ac:dyDescent="0.2">
      <c r="A16" s="89"/>
      <c r="B16" s="22"/>
      <c r="C16" s="98"/>
      <c r="D16" s="87"/>
      <c r="E16" s="99"/>
      <c r="F16" s="99"/>
    </row>
    <row r="17" spans="1:6" ht="14.25" x14ac:dyDescent="0.2">
      <c r="A17" s="85">
        <f>COUNT($A$7:A16)+1</f>
        <v>3</v>
      </c>
      <c r="B17" s="131" t="s">
        <v>79</v>
      </c>
      <c r="C17" s="25"/>
      <c r="D17" s="81"/>
      <c r="E17" s="77"/>
      <c r="F17" s="77"/>
    </row>
    <row r="18" spans="1:6" ht="14.25" x14ac:dyDescent="0.2">
      <c r="A18" s="83"/>
      <c r="B18" s="82" t="s">
        <v>78</v>
      </c>
      <c r="C18" s="25"/>
      <c r="D18" s="81"/>
      <c r="E18" s="77"/>
      <c r="F18" s="77"/>
    </row>
    <row r="19" spans="1:6" x14ac:dyDescent="0.2">
      <c r="A19" s="83"/>
      <c r="B19" s="102" t="s">
        <v>123</v>
      </c>
      <c r="C19" s="25">
        <v>1</v>
      </c>
      <c r="D19" s="81" t="s">
        <v>1</v>
      </c>
      <c r="E19" s="56"/>
      <c r="F19" s="76">
        <f>C19*E19</f>
        <v>0</v>
      </c>
    </row>
    <row r="20" spans="1:6" x14ac:dyDescent="0.2">
      <c r="A20" s="91"/>
      <c r="B20" s="101"/>
      <c r="C20" s="26"/>
      <c r="D20" s="73"/>
      <c r="E20" s="72"/>
      <c r="F20" s="72"/>
    </row>
    <row r="21" spans="1:6" x14ac:dyDescent="0.2">
      <c r="A21" s="89"/>
      <c r="B21" s="22"/>
      <c r="C21" s="98"/>
      <c r="D21" s="87"/>
      <c r="E21" s="99"/>
      <c r="F21" s="99"/>
    </row>
    <row r="22" spans="1:6" x14ac:dyDescent="0.2">
      <c r="A22" s="85">
        <f>COUNT($A$7:A20)+1</f>
        <v>4</v>
      </c>
      <c r="B22" s="84" t="s">
        <v>76</v>
      </c>
      <c r="C22" s="25"/>
      <c r="D22" s="81"/>
      <c r="E22" s="77"/>
      <c r="F22" s="77"/>
    </row>
    <row r="23" spans="1:6" x14ac:dyDescent="0.2">
      <c r="A23" s="83"/>
      <c r="B23" s="94" t="s">
        <v>75</v>
      </c>
      <c r="C23" s="25"/>
      <c r="D23" s="81"/>
      <c r="E23" s="77"/>
      <c r="F23" s="77"/>
    </row>
    <row r="24" spans="1:6" x14ac:dyDescent="0.2">
      <c r="A24" s="83"/>
      <c r="B24" s="102" t="s">
        <v>124</v>
      </c>
      <c r="C24" s="25">
        <v>1</v>
      </c>
      <c r="D24" s="81" t="s">
        <v>1</v>
      </c>
      <c r="E24" s="56"/>
      <c r="F24" s="76">
        <f>C24*E24</f>
        <v>0</v>
      </c>
    </row>
    <row r="25" spans="1:6" x14ac:dyDescent="0.2">
      <c r="A25" s="91"/>
      <c r="B25" s="101"/>
      <c r="C25" s="26"/>
      <c r="D25" s="73"/>
      <c r="E25" s="72"/>
      <c r="F25" s="72"/>
    </row>
    <row r="26" spans="1:6" x14ac:dyDescent="0.2">
      <c r="A26" s="89"/>
      <c r="B26" s="22"/>
      <c r="C26" s="98"/>
      <c r="D26" s="87"/>
      <c r="E26" s="99"/>
      <c r="F26" s="99"/>
    </row>
    <row r="27" spans="1:6" x14ac:dyDescent="0.2">
      <c r="A27" s="85">
        <f>COUNT($A$7:A26)+1</f>
        <v>5</v>
      </c>
      <c r="B27" s="84" t="s">
        <v>74</v>
      </c>
      <c r="C27" s="25"/>
      <c r="D27" s="81"/>
      <c r="E27" s="77"/>
      <c r="F27" s="77"/>
    </row>
    <row r="28" spans="1:6" ht="25.5" x14ac:dyDescent="0.2">
      <c r="A28" s="83"/>
      <c r="B28" s="94" t="s">
        <v>73</v>
      </c>
      <c r="C28" s="25"/>
      <c r="D28" s="81"/>
      <c r="E28" s="77"/>
      <c r="F28" s="77"/>
    </row>
    <row r="29" spans="1:6" x14ac:dyDescent="0.2">
      <c r="A29" s="83"/>
      <c r="B29" s="102" t="s">
        <v>124</v>
      </c>
      <c r="C29" s="25">
        <v>28</v>
      </c>
      <c r="D29" s="81" t="s">
        <v>1</v>
      </c>
      <c r="E29" s="56"/>
      <c r="F29" s="76">
        <f>C29*E29</f>
        <v>0</v>
      </c>
    </row>
    <row r="30" spans="1:6" x14ac:dyDescent="0.2">
      <c r="A30" s="91"/>
      <c r="B30" s="101"/>
      <c r="C30" s="26"/>
      <c r="D30" s="73"/>
      <c r="E30" s="72"/>
      <c r="F30" s="72"/>
    </row>
    <row r="31" spans="1:6" x14ac:dyDescent="0.2">
      <c r="A31" s="89"/>
      <c r="B31" s="100"/>
      <c r="C31" s="98"/>
      <c r="D31" s="87"/>
      <c r="E31" s="86"/>
      <c r="F31" s="86"/>
    </row>
    <row r="32" spans="1:6" x14ac:dyDescent="0.2">
      <c r="A32" s="85">
        <f>COUNT($A$7:A31)+1</f>
        <v>6</v>
      </c>
      <c r="B32" s="84" t="s">
        <v>68</v>
      </c>
      <c r="C32" s="25"/>
      <c r="D32" s="81"/>
      <c r="E32" s="77"/>
      <c r="F32" s="77"/>
    </row>
    <row r="33" spans="1:6" ht="25.5" x14ac:dyDescent="0.2">
      <c r="A33" s="83"/>
      <c r="B33" s="94" t="s">
        <v>67</v>
      </c>
      <c r="C33" s="25"/>
      <c r="D33" s="81"/>
      <c r="E33" s="77"/>
      <c r="F33" s="77"/>
    </row>
    <row r="34" spans="1:6" x14ac:dyDescent="0.2">
      <c r="A34" s="83"/>
      <c r="B34" s="49" t="s">
        <v>66</v>
      </c>
      <c r="C34" s="25">
        <v>1</v>
      </c>
      <c r="D34" s="81" t="s">
        <v>1</v>
      </c>
      <c r="E34" s="56"/>
      <c r="F34" s="76">
        <f>C34*E34</f>
        <v>0</v>
      </c>
    </row>
    <row r="35" spans="1:6" x14ac:dyDescent="0.2">
      <c r="A35" s="91"/>
      <c r="B35" s="48"/>
      <c r="C35" s="26"/>
      <c r="D35" s="73"/>
      <c r="E35" s="72"/>
      <c r="F35" s="72"/>
    </row>
    <row r="36" spans="1:6" x14ac:dyDescent="0.2">
      <c r="A36" s="89"/>
      <c r="B36" s="22"/>
      <c r="C36" s="98"/>
      <c r="D36" s="87"/>
      <c r="E36" s="86"/>
      <c r="F36" s="86"/>
    </row>
    <row r="37" spans="1:6" x14ac:dyDescent="0.2">
      <c r="A37" s="85">
        <f>COUNT($A$7:A35)+1</f>
        <v>7</v>
      </c>
      <c r="B37" s="84" t="s">
        <v>63</v>
      </c>
      <c r="C37" s="25"/>
      <c r="D37" s="81"/>
      <c r="E37" s="81"/>
      <c r="F37" s="77"/>
    </row>
    <row r="38" spans="1:6" ht="102" x14ac:dyDescent="0.2">
      <c r="A38" s="83"/>
      <c r="B38" s="94" t="s">
        <v>62</v>
      </c>
      <c r="C38" s="25"/>
      <c r="D38" s="81"/>
      <c r="E38" s="77"/>
      <c r="F38" s="77"/>
    </row>
    <row r="39" spans="1:6" x14ac:dyDescent="0.2">
      <c r="A39" s="83"/>
      <c r="B39" s="49"/>
      <c r="C39" s="25">
        <v>1</v>
      </c>
      <c r="D39" s="81" t="s">
        <v>1</v>
      </c>
      <c r="E39" s="92"/>
      <c r="F39" s="76">
        <f>C39*E39</f>
        <v>0</v>
      </c>
    </row>
    <row r="40" spans="1:6" x14ac:dyDescent="0.2">
      <c r="A40" s="91"/>
      <c r="B40" s="48"/>
      <c r="C40" s="26"/>
      <c r="D40" s="73"/>
      <c r="E40" s="72"/>
      <c r="F40" s="72"/>
    </row>
    <row r="41" spans="1:6" s="1" customFormat="1" x14ac:dyDescent="0.2">
      <c r="A41" s="97"/>
      <c r="B41" s="96"/>
      <c r="C41" s="25"/>
      <c r="D41" s="95"/>
      <c r="E41" s="23"/>
      <c r="F41" s="23"/>
    </row>
    <row r="42" spans="1:6" s="1" customFormat="1" x14ac:dyDescent="0.2">
      <c r="A42" s="53">
        <f>COUNT($A$7:A40)+1</f>
        <v>8</v>
      </c>
      <c r="B42" s="54" t="s">
        <v>61</v>
      </c>
      <c r="C42" s="25"/>
      <c r="D42" s="17"/>
      <c r="E42" s="23"/>
      <c r="F42" s="55"/>
    </row>
    <row r="43" spans="1:6" s="1" customFormat="1" ht="38.25" x14ac:dyDescent="0.2">
      <c r="A43" s="97"/>
      <c r="B43" s="24" t="s">
        <v>60</v>
      </c>
      <c r="C43" s="25"/>
      <c r="D43" s="17"/>
      <c r="E43" s="23"/>
      <c r="F43" s="55"/>
    </row>
    <row r="44" spans="1:6" s="1" customFormat="1" x14ac:dyDescent="0.2">
      <c r="A44" s="97"/>
      <c r="B44" s="24" t="s">
        <v>137</v>
      </c>
      <c r="C44" s="25">
        <v>5</v>
      </c>
      <c r="D44" s="17" t="s">
        <v>1</v>
      </c>
      <c r="E44" s="56"/>
      <c r="F44" s="23">
        <f>C44*E44</f>
        <v>0</v>
      </c>
    </row>
    <row r="45" spans="1:6" s="1" customFormat="1" x14ac:dyDescent="0.2">
      <c r="A45" s="97"/>
      <c r="B45" s="96"/>
      <c r="C45" s="25"/>
      <c r="D45" s="95"/>
      <c r="E45" s="23"/>
      <c r="F45" s="23"/>
    </row>
    <row r="46" spans="1:6" s="1" customFormat="1" x14ac:dyDescent="0.2">
      <c r="A46" s="209"/>
      <c r="B46" s="208"/>
      <c r="C46" s="207"/>
      <c r="D46" s="206"/>
      <c r="E46" s="173"/>
      <c r="F46" s="205"/>
    </row>
    <row r="47" spans="1:6" x14ac:dyDescent="0.2">
      <c r="A47" s="85">
        <f>COUNT($A$7:A46)+1</f>
        <v>9</v>
      </c>
      <c r="B47" s="204" t="s">
        <v>142</v>
      </c>
      <c r="C47" s="203"/>
      <c r="D47" s="202"/>
      <c r="E47" s="76"/>
      <c r="F47" s="201"/>
    </row>
    <row r="48" spans="1:6" ht="25.5" x14ac:dyDescent="0.2">
      <c r="A48" s="83"/>
      <c r="B48" s="94" t="s">
        <v>141</v>
      </c>
      <c r="C48" s="79"/>
      <c r="D48" s="81"/>
      <c r="E48" s="77"/>
      <c r="F48" s="76"/>
    </row>
    <row r="49" spans="1:6" x14ac:dyDescent="0.2">
      <c r="A49" s="83"/>
      <c r="B49" s="49"/>
      <c r="C49" s="79">
        <v>0</v>
      </c>
      <c r="D49" s="81" t="s">
        <v>1</v>
      </c>
      <c r="E49" s="92"/>
      <c r="F49" s="76">
        <f>C49*E49</f>
        <v>0</v>
      </c>
    </row>
    <row r="50" spans="1:6" x14ac:dyDescent="0.2">
      <c r="A50" s="91"/>
      <c r="B50" s="48"/>
      <c r="C50" s="74"/>
      <c r="D50" s="73"/>
      <c r="E50" s="72"/>
      <c r="F50" s="72"/>
    </row>
    <row r="51" spans="1:6" x14ac:dyDescent="0.2">
      <c r="A51" s="89"/>
      <c r="B51" s="22"/>
      <c r="C51" s="88"/>
      <c r="D51" s="87"/>
      <c r="E51" s="86"/>
      <c r="F51" s="86"/>
    </row>
    <row r="52" spans="1:6" x14ac:dyDescent="0.2">
      <c r="A52" s="85">
        <f>COUNT($A$7:A49)+1</f>
        <v>10</v>
      </c>
      <c r="B52" s="84" t="s">
        <v>58</v>
      </c>
      <c r="C52" s="79"/>
      <c r="D52" s="81"/>
      <c r="E52" s="77"/>
      <c r="F52" s="76"/>
    </row>
    <row r="53" spans="1:6" ht="25.5" x14ac:dyDescent="0.2">
      <c r="A53" s="83"/>
      <c r="B53" s="94" t="s">
        <v>57</v>
      </c>
      <c r="C53" s="79"/>
      <c r="D53" s="81"/>
      <c r="E53" s="77"/>
      <c r="F53" s="76"/>
    </row>
    <row r="54" spans="1:6" ht="14.25" x14ac:dyDescent="0.2">
      <c r="A54" s="83"/>
      <c r="B54" s="49"/>
      <c r="C54" s="79">
        <v>255</v>
      </c>
      <c r="D54" s="93" t="s">
        <v>8</v>
      </c>
      <c r="E54" s="92"/>
      <c r="F54" s="76">
        <f>C54*E54</f>
        <v>0</v>
      </c>
    </row>
    <row r="55" spans="1:6" x14ac:dyDescent="0.2">
      <c r="A55" s="91"/>
      <c r="B55" s="48"/>
      <c r="C55" s="74"/>
      <c r="D55" s="73"/>
      <c r="E55" s="90"/>
      <c r="F55" s="72"/>
    </row>
    <row r="56" spans="1:6" x14ac:dyDescent="0.2">
      <c r="A56" s="89"/>
      <c r="B56" s="22"/>
      <c r="C56" s="88"/>
      <c r="D56" s="87"/>
      <c r="E56" s="99"/>
      <c r="F56" s="86"/>
    </row>
    <row r="57" spans="1:6" x14ac:dyDescent="0.2">
      <c r="A57" s="85">
        <f>COUNT($A$7:A55)+1</f>
        <v>11</v>
      </c>
      <c r="B57" s="84" t="s">
        <v>174</v>
      </c>
      <c r="C57" s="79"/>
      <c r="D57" s="81"/>
      <c r="E57" s="77"/>
      <c r="F57" s="76"/>
    </row>
    <row r="58" spans="1:6" x14ac:dyDescent="0.2">
      <c r="A58" s="83"/>
      <c r="B58" s="94" t="s">
        <v>173</v>
      </c>
      <c r="C58" s="79"/>
      <c r="D58" s="81"/>
      <c r="E58" s="77"/>
      <c r="F58" s="76"/>
    </row>
    <row r="59" spans="1:6" x14ac:dyDescent="0.2">
      <c r="A59" s="83"/>
      <c r="B59" s="49"/>
      <c r="C59" s="79"/>
      <c r="D59" s="78">
        <v>0</v>
      </c>
      <c r="E59" s="77"/>
      <c r="F59" s="76">
        <f>D59*(SUM(F9:F54))</f>
        <v>0</v>
      </c>
    </row>
    <row r="60" spans="1:6" x14ac:dyDescent="0.2">
      <c r="A60" s="91"/>
      <c r="B60" s="48"/>
      <c r="C60" s="74"/>
      <c r="D60" s="233"/>
      <c r="E60" s="90"/>
      <c r="F60" s="72"/>
    </row>
    <row r="61" spans="1:6" x14ac:dyDescent="0.2">
      <c r="A61" s="89"/>
      <c r="B61" s="22"/>
      <c r="C61" s="88"/>
      <c r="D61" s="87"/>
      <c r="E61" s="99"/>
      <c r="F61" s="86"/>
    </row>
    <row r="62" spans="1:6" x14ac:dyDescent="0.2">
      <c r="A62" s="85">
        <f>COUNT($A$7:A61)+1</f>
        <v>12</v>
      </c>
      <c r="B62" s="84" t="s">
        <v>172</v>
      </c>
      <c r="C62" s="79"/>
      <c r="D62" s="81"/>
      <c r="E62" s="77"/>
      <c r="F62" s="76"/>
    </row>
    <row r="63" spans="1:6" x14ac:dyDescent="0.2">
      <c r="A63" s="83"/>
      <c r="B63" s="94" t="s">
        <v>171</v>
      </c>
      <c r="C63" s="79"/>
      <c r="D63" s="81"/>
      <c r="E63" s="77"/>
      <c r="F63" s="77"/>
    </row>
    <row r="64" spans="1:6" x14ac:dyDescent="0.2">
      <c r="A64" s="83"/>
      <c r="B64" s="49"/>
      <c r="C64" s="79"/>
      <c r="D64" s="78">
        <v>0</v>
      </c>
      <c r="E64" s="76"/>
      <c r="F64" s="76">
        <f>D64*(SUM(F9:F54))</f>
        <v>0</v>
      </c>
    </row>
    <row r="65" spans="1:6" x14ac:dyDescent="0.2">
      <c r="A65" s="91"/>
      <c r="B65" s="48"/>
      <c r="C65" s="74"/>
      <c r="D65" s="73"/>
      <c r="E65" s="90"/>
      <c r="F65" s="72"/>
    </row>
    <row r="66" spans="1:6" x14ac:dyDescent="0.2">
      <c r="A66" s="89"/>
      <c r="B66" s="22"/>
      <c r="C66" s="88"/>
      <c r="D66" s="87"/>
      <c r="E66" s="99"/>
      <c r="F66" s="86"/>
    </row>
    <row r="67" spans="1:6" x14ac:dyDescent="0.2">
      <c r="A67" s="85">
        <f>COUNT($A$7:A65)+1</f>
        <v>13</v>
      </c>
      <c r="B67" s="84" t="s">
        <v>170</v>
      </c>
      <c r="C67" s="79"/>
      <c r="D67" s="81"/>
      <c r="E67" s="77"/>
      <c r="F67" s="76"/>
    </row>
    <row r="68" spans="1:6" ht="25.5" x14ac:dyDescent="0.2">
      <c r="A68" s="83"/>
      <c r="B68" s="94" t="s">
        <v>459</v>
      </c>
      <c r="C68" s="79"/>
      <c r="D68" s="81"/>
      <c r="E68" s="77"/>
      <c r="F68" s="77"/>
    </row>
    <row r="69" spans="1:6" x14ac:dyDescent="0.2">
      <c r="A69" s="83"/>
      <c r="B69" s="49"/>
      <c r="C69" s="79"/>
      <c r="D69" s="78">
        <v>0.02</v>
      </c>
      <c r="E69" s="76"/>
      <c r="F69" s="76">
        <f>D69*(SUM(F9:F54))</f>
        <v>0</v>
      </c>
    </row>
    <row r="70" spans="1:6" x14ac:dyDescent="0.2">
      <c r="A70" s="91"/>
      <c r="B70" s="48"/>
      <c r="C70" s="74"/>
      <c r="D70" s="73"/>
      <c r="E70" s="72"/>
      <c r="F70" s="72"/>
    </row>
    <row r="71" spans="1:6" x14ac:dyDescent="0.2">
      <c r="A71" s="89"/>
      <c r="B71" s="22"/>
      <c r="C71" s="88"/>
      <c r="D71" s="87"/>
      <c r="E71" s="86"/>
      <c r="F71" s="86"/>
    </row>
    <row r="72" spans="1:6" x14ac:dyDescent="0.2">
      <c r="A72" s="85">
        <f>COUNT($A$7:A70)+1</f>
        <v>14</v>
      </c>
      <c r="B72" s="84" t="s">
        <v>56</v>
      </c>
      <c r="C72" s="79"/>
      <c r="D72" s="81"/>
      <c r="E72" s="76"/>
      <c r="F72" s="76"/>
    </row>
    <row r="73" spans="1:6" ht="38.25" x14ac:dyDescent="0.2">
      <c r="A73" s="83"/>
      <c r="B73" s="82" t="s">
        <v>55</v>
      </c>
      <c r="C73" s="79"/>
      <c r="D73" s="81"/>
      <c r="E73" s="77"/>
      <c r="F73" s="76"/>
    </row>
    <row r="74" spans="1:6" x14ac:dyDescent="0.2">
      <c r="A74" s="80"/>
      <c r="B74" s="49"/>
      <c r="C74" s="79"/>
      <c r="D74" s="78">
        <v>0.1</v>
      </c>
      <c r="E74" s="77"/>
      <c r="F74" s="76">
        <f>D74*(SUM(F9:F54))</f>
        <v>0</v>
      </c>
    </row>
    <row r="75" spans="1:6" x14ac:dyDescent="0.2">
      <c r="A75" s="75"/>
      <c r="B75" s="48"/>
      <c r="C75" s="74"/>
      <c r="D75" s="73"/>
      <c r="E75" s="72"/>
      <c r="F75" s="72"/>
    </row>
    <row r="76" spans="1:6" x14ac:dyDescent="0.2">
      <c r="A76" s="71"/>
      <c r="B76" s="70" t="s">
        <v>54</v>
      </c>
      <c r="C76" s="69"/>
      <c r="D76" s="68"/>
      <c r="E76" s="67" t="s">
        <v>12</v>
      </c>
      <c r="F76" s="66">
        <f>SUM(F9:F75)</f>
        <v>0</v>
      </c>
    </row>
  </sheetData>
  <sheetProtection password="CF65" sheet="1" objects="1" scenarios="1"/>
  <pageMargins left="0.78740157480314965" right="0.27559055118110237" top="0.86614173228346458" bottom="0.74803149606299213" header="0.31496062992125984" footer="0.31496062992125984"/>
  <pageSetup paperSize="9" orientation="portrait" r:id="rId1"/>
  <headerFooter alignWithMargins="0">
    <oddHeader>&amp;L&amp;"Arial,Navadno"&amp;8ENERGETIKA LJUBLJANA d.o.o.
SEKTOR ZA INVESTICIJE IN RAZVOJ - SLUŽBA ZA PROJEKTIRANJE
št. projekta: S 3100, S 3140/22273 30480/21224&amp;RJPE-SIR-28/23</oddHeader>
    <oddFooter>&amp;C&amp;"Arial,Navadno"&amp;P / &amp;N</oddFooter>
  </headerFooter>
  <rowBreaks count="1" manualBreakCount="1">
    <brk id="40" max="16383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F76"/>
  <sheetViews>
    <sheetView topLeftCell="A45" zoomScaleNormal="100" zoomScaleSheetLayoutView="100" workbookViewId="0">
      <selection activeCell="C60" sqref="C60"/>
    </sheetView>
  </sheetViews>
  <sheetFormatPr defaultColWidth="9.140625" defaultRowHeight="12.75" x14ac:dyDescent="0.2"/>
  <cols>
    <col min="1" max="1" width="5.7109375" style="65" customWidth="1"/>
    <col min="2" max="2" width="50.7109375" style="21" customWidth="1"/>
    <col min="3" max="3" width="7.7109375" style="64" customWidth="1"/>
    <col min="4" max="4" width="4.7109375" style="62" customWidth="1"/>
    <col min="5" max="5" width="11.7109375" style="63" customWidth="1"/>
    <col min="6" max="6" width="12.7109375" style="63" customWidth="1"/>
    <col min="7" max="16384" width="9.140625" style="62"/>
  </cols>
  <sheetData>
    <row r="1" spans="1:6" x14ac:dyDescent="0.2">
      <c r="A1" s="110" t="s">
        <v>86</v>
      </c>
      <c r="B1" s="111" t="s">
        <v>4</v>
      </c>
      <c r="C1" s="109"/>
      <c r="D1" s="108"/>
      <c r="E1" s="107"/>
      <c r="F1" s="107"/>
    </row>
    <row r="2" spans="1:6" x14ac:dyDescent="0.2">
      <c r="A2" s="110" t="s">
        <v>85</v>
      </c>
      <c r="B2" s="111" t="s">
        <v>18</v>
      </c>
      <c r="C2" s="109"/>
      <c r="D2" s="108"/>
      <c r="E2" s="107"/>
      <c r="F2" s="107"/>
    </row>
    <row r="3" spans="1:6" x14ac:dyDescent="0.2">
      <c r="A3" s="110" t="s">
        <v>41</v>
      </c>
      <c r="B3" s="27" t="s">
        <v>179</v>
      </c>
      <c r="C3" s="109"/>
      <c r="D3" s="108"/>
      <c r="E3" s="107"/>
      <c r="F3" s="107"/>
    </row>
    <row r="4" spans="1:6" x14ac:dyDescent="0.2">
      <c r="A4" s="110"/>
      <c r="B4" s="27" t="s">
        <v>177</v>
      </c>
      <c r="C4" s="109"/>
      <c r="D4" s="108"/>
      <c r="E4" s="107"/>
      <c r="F4" s="107"/>
    </row>
    <row r="5" spans="1:6" s="21" customFormat="1" ht="76.5" x14ac:dyDescent="0.2">
      <c r="A5" s="28" t="s">
        <v>0</v>
      </c>
      <c r="B5" s="106" t="s">
        <v>7</v>
      </c>
      <c r="C5" s="29" t="s">
        <v>5</v>
      </c>
      <c r="D5" s="29" t="s">
        <v>6</v>
      </c>
      <c r="E5" s="30" t="s">
        <v>9</v>
      </c>
      <c r="F5" s="30" t="s">
        <v>10</v>
      </c>
    </row>
    <row r="6" spans="1:6" ht="15.75" x14ac:dyDescent="0.25">
      <c r="A6" s="188">
        <v>1</v>
      </c>
      <c r="B6" s="187"/>
      <c r="C6" s="186"/>
      <c r="D6" s="185"/>
      <c r="E6" s="184"/>
      <c r="F6" s="184"/>
    </row>
    <row r="7" spans="1:6" ht="15.75" x14ac:dyDescent="0.25">
      <c r="A7" s="83">
        <f>COUNT(A6+1)</f>
        <v>1</v>
      </c>
      <c r="B7" s="84" t="s">
        <v>105</v>
      </c>
      <c r="C7" s="200"/>
      <c r="D7" s="40"/>
      <c r="E7" s="199"/>
      <c r="F7" s="199"/>
    </row>
    <row r="8" spans="1:6" ht="25.5" x14ac:dyDescent="0.2">
      <c r="A8" s="83"/>
      <c r="B8" s="105" t="s">
        <v>104</v>
      </c>
      <c r="C8" s="79"/>
      <c r="D8" s="81"/>
      <c r="E8" s="77"/>
      <c r="F8" s="77"/>
    </row>
    <row r="9" spans="1:6" ht="14.25" x14ac:dyDescent="0.2">
      <c r="A9" s="83"/>
      <c r="B9" s="102" t="s">
        <v>129</v>
      </c>
      <c r="C9" s="25">
        <v>205</v>
      </c>
      <c r="D9" s="93" t="s">
        <v>8</v>
      </c>
      <c r="E9" s="92"/>
      <c r="F9" s="76">
        <f>C9*E9</f>
        <v>0</v>
      </c>
    </row>
    <row r="10" spans="1:6" x14ac:dyDescent="0.2">
      <c r="A10" s="91"/>
      <c r="B10" s="101"/>
      <c r="C10" s="26"/>
      <c r="D10" s="104"/>
      <c r="E10" s="72"/>
      <c r="F10" s="72"/>
    </row>
    <row r="11" spans="1:6" x14ac:dyDescent="0.2">
      <c r="A11" s="89"/>
      <c r="B11" s="100"/>
      <c r="C11" s="98"/>
      <c r="D11" s="103"/>
      <c r="E11" s="86"/>
      <c r="F11" s="86"/>
    </row>
    <row r="12" spans="1:6" ht="14.25" x14ac:dyDescent="0.2">
      <c r="A12" s="85">
        <f>COUNT($A$7:A11)+1</f>
        <v>2</v>
      </c>
      <c r="B12" s="131" t="s">
        <v>81</v>
      </c>
      <c r="C12" s="25"/>
      <c r="D12" s="81"/>
      <c r="E12" s="77"/>
      <c r="F12" s="77"/>
    </row>
    <row r="13" spans="1:6" ht="14.25" x14ac:dyDescent="0.2">
      <c r="A13" s="83"/>
      <c r="B13" s="82" t="s">
        <v>80</v>
      </c>
      <c r="C13" s="25"/>
      <c r="D13" s="81"/>
      <c r="E13" s="77"/>
      <c r="F13" s="77"/>
    </row>
    <row r="14" spans="1:6" x14ac:dyDescent="0.2">
      <c r="A14" s="83"/>
      <c r="B14" s="102" t="s">
        <v>123</v>
      </c>
      <c r="C14" s="25">
        <v>2</v>
      </c>
      <c r="D14" s="81" t="s">
        <v>1</v>
      </c>
      <c r="E14" s="56"/>
      <c r="F14" s="76">
        <f>C14*E14</f>
        <v>0</v>
      </c>
    </row>
    <row r="15" spans="1:6" x14ac:dyDescent="0.2">
      <c r="A15" s="91"/>
      <c r="B15" s="101"/>
      <c r="C15" s="26"/>
      <c r="D15" s="73"/>
      <c r="E15" s="72"/>
      <c r="F15" s="72"/>
    </row>
    <row r="16" spans="1:6" x14ac:dyDescent="0.2">
      <c r="A16" s="89"/>
      <c r="B16" s="22"/>
      <c r="C16" s="98"/>
      <c r="D16" s="87"/>
      <c r="E16" s="99"/>
      <c r="F16" s="99"/>
    </row>
    <row r="17" spans="1:6" ht="14.25" x14ac:dyDescent="0.2">
      <c r="A17" s="85">
        <f>COUNT($A$7:A16)+1</f>
        <v>3</v>
      </c>
      <c r="B17" s="131" t="s">
        <v>79</v>
      </c>
      <c r="C17" s="25"/>
      <c r="D17" s="81"/>
      <c r="E17" s="77"/>
      <c r="F17" s="77"/>
    </row>
    <row r="18" spans="1:6" ht="14.25" x14ac:dyDescent="0.2">
      <c r="A18" s="83"/>
      <c r="B18" s="82" t="s">
        <v>78</v>
      </c>
      <c r="C18" s="25"/>
      <c r="D18" s="81"/>
      <c r="E18" s="77"/>
      <c r="F18" s="77"/>
    </row>
    <row r="19" spans="1:6" x14ac:dyDescent="0.2">
      <c r="A19" s="83"/>
      <c r="B19" s="102" t="s">
        <v>123</v>
      </c>
      <c r="C19" s="25">
        <v>3</v>
      </c>
      <c r="D19" s="81" t="s">
        <v>1</v>
      </c>
      <c r="E19" s="56"/>
      <c r="F19" s="76">
        <f>C19*E19</f>
        <v>0</v>
      </c>
    </row>
    <row r="20" spans="1:6" x14ac:dyDescent="0.2">
      <c r="A20" s="91"/>
      <c r="B20" s="101"/>
      <c r="C20" s="26"/>
      <c r="D20" s="73"/>
      <c r="E20" s="72"/>
      <c r="F20" s="72"/>
    </row>
    <row r="21" spans="1:6" x14ac:dyDescent="0.2">
      <c r="A21" s="83"/>
      <c r="B21" s="102"/>
      <c r="C21" s="25"/>
      <c r="D21" s="81"/>
      <c r="E21" s="76"/>
      <c r="F21" s="76"/>
    </row>
    <row r="22" spans="1:6" x14ac:dyDescent="0.2">
      <c r="A22" s="85">
        <f>COUNT($A$7:A21)+1</f>
        <v>4</v>
      </c>
      <c r="B22" s="84" t="s">
        <v>114</v>
      </c>
      <c r="C22" s="25"/>
      <c r="D22" s="81"/>
      <c r="E22" s="77"/>
      <c r="F22" s="77"/>
    </row>
    <row r="23" spans="1:6" x14ac:dyDescent="0.2">
      <c r="A23" s="83"/>
      <c r="B23" s="94" t="s">
        <v>113</v>
      </c>
      <c r="C23" s="25"/>
      <c r="D23" s="81"/>
      <c r="E23" s="77"/>
      <c r="F23" s="77"/>
    </row>
    <row r="24" spans="1:6" x14ac:dyDescent="0.2">
      <c r="A24" s="83"/>
      <c r="B24" s="102" t="s">
        <v>140</v>
      </c>
      <c r="C24" s="25">
        <v>2</v>
      </c>
      <c r="D24" s="81" t="s">
        <v>1</v>
      </c>
      <c r="E24" s="56"/>
      <c r="F24" s="76">
        <f>C24*E24</f>
        <v>0</v>
      </c>
    </row>
    <row r="25" spans="1:6" x14ac:dyDescent="0.2">
      <c r="A25" s="83"/>
      <c r="B25" s="102"/>
      <c r="C25" s="25"/>
      <c r="D25" s="81"/>
      <c r="E25" s="173"/>
      <c r="F25" s="76"/>
    </row>
    <row r="26" spans="1:6" x14ac:dyDescent="0.2">
      <c r="A26" s="89"/>
      <c r="B26" s="22"/>
      <c r="C26" s="98"/>
      <c r="D26" s="87"/>
      <c r="E26" s="99"/>
      <c r="F26" s="99"/>
    </row>
    <row r="27" spans="1:6" x14ac:dyDescent="0.2">
      <c r="A27" s="85">
        <f>COUNT($A$7:A26)+1</f>
        <v>5</v>
      </c>
      <c r="B27" s="84" t="s">
        <v>76</v>
      </c>
      <c r="C27" s="25"/>
      <c r="D27" s="81"/>
      <c r="E27" s="77"/>
      <c r="F27" s="77"/>
    </row>
    <row r="28" spans="1:6" x14ac:dyDescent="0.2">
      <c r="A28" s="83"/>
      <c r="B28" s="94" t="s">
        <v>75</v>
      </c>
      <c r="C28" s="25"/>
      <c r="D28" s="81"/>
      <c r="E28" s="77"/>
      <c r="F28" s="77"/>
    </row>
    <row r="29" spans="1:6" x14ac:dyDescent="0.2">
      <c r="A29" s="83"/>
      <c r="B29" s="102" t="s">
        <v>124</v>
      </c>
      <c r="C29" s="25">
        <v>1</v>
      </c>
      <c r="D29" s="81" t="s">
        <v>1</v>
      </c>
      <c r="E29" s="56"/>
      <c r="F29" s="76">
        <f>C29*E29</f>
        <v>0</v>
      </c>
    </row>
    <row r="30" spans="1:6" x14ac:dyDescent="0.2">
      <c r="A30" s="91"/>
      <c r="B30" s="101"/>
      <c r="C30" s="26"/>
      <c r="D30" s="73"/>
      <c r="E30" s="72"/>
      <c r="F30" s="72"/>
    </row>
    <row r="31" spans="1:6" x14ac:dyDescent="0.2">
      <c r="A31" s="89"/>
      <c r="B31" s="22"/>
      <c r="C31" s="98"/>
      <c r="D31" s="87"/>
      <c r="E31" s="99"/>
      <c r="F31" s="99"/>
    </row>
    <row r="32" spans="1:6" x14ac:dyDescent="0.2">
      <c r="A32" s="85">
        <f>COUNT($A$7:A31)+1</f>
        <v>6</v>
      </c>
      <c r="B32" s="84" t="s">
        <v>74</v>
      </c>
      <c r="C32" s="25"/>
      <c r="D32" s="81"/>
      <c r="E32" s="77"/>
      <c r="F32" s="77"/>
    </row>
    <row r="33" spans="1:6" ht="25.5" x14ac:dyDescent="0.2">
      <c r="A33" s="83"/>
      <c r="B33" s="94" t="s">
        <v>73</v>
      </c>
      <c r="C33" s="25"/>
      <c r="D33" s="81"/>
      <c r="E33" s="77"/>
      <c r="F33" s="77"/>
    </row>
    <row r="34" spans="1:6" x14ac:dyDescent="0.2">
      <c r="A34" s="83"/>
      <c r="B34" s="102" t="s">
        <v>124</v>
      </c>
      <c r="C34" s="25">
        <v>35</v>
      </c>
      <c r="D34" s="81" t="s">
        <v>1</v>
      </c>
      <c r="E34" s="56"/>
      <c r="F34" s="76">
        <f>C34*E34</f>
        <v>0</v>
      </c>
    </row>
    <row r="35" spans="1:6" x14ac:dyDescent="0.2">
      <c r="A35" s="91"/>
      <c r="B35" s="101"/>
      <c r="C35" s="26"/>
      <c r="D35" s="73"/>
      <c r="E35" s="72"/>
      <c r="F35" s="72"/>
    </row>
    <row r="36" spans="1:6" x14ac:dyDescent="0.2">
      <c r="A36" s="89"/>
      <c r="B36" s="100"/>
      <c r="C36" s="98"/>
      <c r="D36" s="87"/>
      <c r="E36" s="86"/>
      <c r="F36" s="86"/>
    </row>
    <row r="37" spans="1:6" x14ac:dyDescent="0.2">
      <c r="A37" s="85">
        <f>COUNT($A$7:A36)+1</f>
        <v>7</v>
      </c>
      <c r="B37" s="84" t="s">
        <v>116</v>
      </c>
      <c r="C37" s="25"/>
      <c r="D37" s="81"/>
      <c r="E37" s="77"/>
      <c r="F37" s="77"/>
    </row>
    <row r="38" spans="1:6" ht="38.25" x14ac:dyDescent="0.2">
      <c r="A38" s="83"/>
      <c r="B38" s="94" t="s">
        <v>115</v>
      </c>
      <c r="C38" s="25"/>
      <c r="D38" s="81"/>
      <c r="E38" s="77"/>
      <c r="F38" s="77"/>
    </row>
    <row r="39" spans="1:6" x14ac:dyDescent="0.2">
      <c r="A39" s="83"/>
      <c r="B39" s="102" t="s">
        <v>123</v>
      </c>
      <c r="C39" s="25">
        <v>1</v>
      </c>
      <c r="D39" s="81" t="s">
        <v>1</v>
      </c>
      <c r="E39" s="56"/>
      <c r="F39" s="76">
        <f>C39*E39</f>
        <v>0</v>
      </c>
    </row>
    <row r="40" spans="1:6" x14ac:dyDescent="0.2">
      <c r="A40" s="91"/>
      <c r="B40" s="101"/>
      <c r="C40" s="26"/>
      <c r="D40" s="73"/>
      <c r="E40" s="72"/>
      <c r="F40" s="72"/>
    </row>
    <row r="41" spans="1:6" x14ac:dyDescent="0.2">
      <c r="A41" s="89"/>
      <c r="B41" s="100"/>
      <c r="C41" s="98"/>
      <c r="D41" s="87"/>
      <c r="E41" s="86"/>
      <c r="F41" s="86"/>
    </row>
    <row r="42" spans="1:6" x14ac:dyDescent="0.2">
      <c r="A42" s="85">
        <f>COUNT($A$7:A41)+1</f>
        <v>8</v>
      </c>
      <c r="B42" s="84" t="s">
        <v>68</v>
      </c>
      <c r="C42" s="25"/>
      <c r="D42" s="81"/>
      <c r="E42" s="77"/>
      <c r="F42" s="77"/>
    </row>
    <row r="43" spans="1:6" ht="25.5" x14ac:dyDescent="0.2">
      <c r="A43" s="83"/>
      <c r="B43" s="94" t="s">
        <v>67</v>
      </c>
      <c r="C43" s="25"/>
      <c r="D43" s="81"/>
      <c r="E43" s="77"/>
      <c r="F43" s="77"/>
    </row>
    <row r="44" spans="1:6" x14ac:dyDescent="0.2">
      <c r="A44" s="83"/>
      <c r="B44" s="49" t="s">
        <v>66</v>
      </c>
      <c r="C44" s="25">
        <v>3</v>
      </c>
      <c r="D44" s="81" t="s">
        <v>1</v>
      </c>
      <c r="E44" s="56"/>
      <c r="F44" s="76">
        <f>C44*E44</f>
        <v>0</v>
      </c>
    </row>
    <row r="45" spans="1:6" x14ac:dyDescent="0.2">
      <c r="A45" s="91"/>
      <c r="B45" s="48"/>
      <c r="C45" s="26"/>
      <c r="D45" s="73"/>
      <c r="E45" s="72"/>
      <c r="F45" s="72"/>
    </row>
    <row r="46" spans="1:6" x14ac:dyDescent="0.2">
      <c r="A46" s="89"/>
      <c r="B46" s="22"/>
      <c r="C46" s="98"/>
      <c r="D46" s="87"/>
      <c r="E46" s="86"/>
      <c r="F46" s="86"/>
    </row>
    <row r="47" spans="1:6" x14ac:dyDescent="0.2">
      <c r="A47" s="85">
        <f>COUNT($A$7:A45)+1</f>
        <v>9</v>
      </c>
      <c r="B47" s="84" t="s">
        <v>65</v>
      </c>
      <c r="C47" s="25"/>
      <c r="D47" s="81"/>
      <c r="E47" s="77"/>
      <c r="F47" s="77"/>
    </row>
    <row r="48" spans="1:6" ht="102" x14ac:dyDescent="0.2">
      <c r="A48" s="83"/>
      <c r="B48" s="94" t="s">
        <v>64</v>
      </c>
      <c r="C48" s="25"/>
      <c r="D48" s="81"/>
      <c r="E48" s="77"/>
      <c r="F48" s="77"/>
    </row>
    <row r="49" spans="1:6" x14ac:dyDescent="0.2">
      <c r="A49" s="83"/>
      <c r="B49" s="49"/>
      <c r="C49" s="25">
        <v>2</v>
      </c>
      <c r="D49" s="81" t="s">
        <v>1</v>
      </c>
      <c r="E49" s="92"/>
      <c r="F49" s="76">
        <f>C49*E49</f>
        <v>0</v>
      </c>
    </row>
    <row r="50" spans="1:6" x14ac:dyDescent="0.2">
      <c r="A50" s="91"/>
      <c r="B50" s="48"/>
      <c r="C50" s="26"/>
      <c r="D50" s="73"/>
      <c r="E50" s="72"/>
      <c r="F50" s="72"/>
    </row>
    <row r="51" spans="1:6" s="1" customFormat="1" x14ac:dyDescent="0.2">
      <c r="A51" s="97"/>
      <c r="B51" s="96"/>
      <c r="C51" s="25"/>
      <c r="D51" s="95"/>
      <c r="E51" s="23"/>
      <c r="F51" s="23"/>
    </row>
    <row r="52" spans="1:6" s="1" customFormat="1" x14ac:dyDescent="0.2">
      <c r="A52" s="53">
        <f>COUNT($A$7:A50)+1</f>
        <v>10</v>
      </c>
      <c r="B52" s="54" t="s">
        <v>61</v>
      </c>
      <c r="C52" s="25"/>
      <c r="D52" s="17"/>
      <c r="E52" s="23"/>
      <c r="F52" s="55"/>
    </row>
    <row r="53" spans="1:6" s="1" customFormat="1" ht="38.25" x14ac:dyDescent="0.2">
      <c r="A53" s="97"/>
      <c r="B53" s="24" t="s">
        <v>60</v>
      </c>
      <c r="C53" s="25"/>
      <c r="D53" s="17"/>
      <c r="E53" s="23"/>
      <c r="F53" s="55"/>
    </row>
    <row r="54" spans="1:6" s="1" customFormat="1" x14ac:dyDescent="0.2">
      <c r="A54" s="97"/>
      <c r="B54" s="24" t="s">
        <v>137</v>
      </c>
      <c r="C54" s="25">
        <v>5</v>
      </c>
      <c r="D54" s="17" t="s">
        <v>1</v>
      </c>
      <c r="E54" s="56"/>
      <c r="F54" s="23">
        <f>C54*E54</f>
        <v>0</v>
      </c>
    </row>
    <row r="55" spans="1:6" s="1" customFormat="1" x14ac:dyDescent="0.2">
      <c r="A55" s="97"/>
      <c r="B55" s="96"/>
      <c r="C55" s="25"/>
      <c r="D55" s="95"/>
      <c r="E55" s="23"/>
      <c r="F55" s="23"/>
    </row>
    <row r="56" spans="1:6" s="1" customFormat="1" x14ac:dyDescent="0.2">
      <c r="A56" s="209"/>
      <c r="B56" s="208"/>
      <c r="C56" s="207"/>
      <c r="D56" s="206"/>
      <c r="E56" s="173"/>
      <c r="F56" s="205"/>
    </row>
    <row r="57" spans="1:6" x14ac:dyDescent="0.2">
      <c r="A57" s="85">
        <f>COUNT($A$7:A56)+1</f>
        <v>11</v>
      </c>
      <c r="B57" s="204" t="s">
        <v>142</v>
      </c>
      <c r="C57" s="203"/>
      <c r="D57" s="202"/>
      <c r="E57" s="76"/>
      <c r="F57" s="201"/>
    </row>
    <row r="58" spans="1:6" ht="25.5" x14ac:dyDescent="0.2">
      <c r="A58" s="83"/>
      <c r="B58" s="94" t="s">
        <v>141</v>
      </c>
      <c r="C58" s="79"/>
      <c r="D58" s="81"/>
      <c r="E58" s="77"/>
      <c r="F58" s="76"/>
    </row>
    <row r="59" spans="1:6" x14ac:dyDescent="0.2">
      <c r="A59" s="83"/>
      <c r="B59" s="49"/>
      <c r="C59" s="79">
        <v>0</v>
      </c>
      <c r="D59" s="81" t="s">
        <v>1</v>
      </c>
      <c r="E59" s="92"/>
      <c r="F59" s="76">
        <f>C59*E59</f>
        <v>0</v>
      </c>
    </row>
    <row r="60" spans="1:6" x14ac:dyDescent="0.2">
      <c r="A60" s="91"/>
      <c r="B60" s="48"/>
      <c r="C60" s="74"/>
      <c r="D60" s="73"/>
      <c r="E60" s="72"/>
      <c r="F60" s="72"/>
    </row>
    <row r="61" spans="1:6" x14ac:dyDescent="0.2">
      <c r="A61" s="89"/>
      <c r="B61" s="22"/>
      <c r="C61" s="88"/>
      <c r="D61" s="87"/>
      <c r="E61" s="86"/>
      <c r="F61" s="86"/>
    </row>
    <row r="62" spans="1:6" x14ac:dyDescent="0.2">
      <c r="A62" s="85">
        <f>COUNT($A$7:A59)+1</f>
        <v>12</v>
      </c>
      <c r="B62" s="84" t="s">
        <v>58</v>
      </c>
      <c r="C62" s="79"/>
      <c r="D62" s="81"/>
      <c r="E62" s="77"/>
      <c r="F62" s="76"/>
    </row>
    <row r="63" spans="1:6" ht="25.5" x14ac:dyDescent="0.2">
      <c r="A63" s="83"/>
      <c r="B63" s="94" t="s">
        <v>57</v>
      </c>
      <c r="C63" s="79"/>
      <c r="D63" s="81"/>
      <c r="E63" s="77"/>
      <c r="F63" s="76"/>
    </row>
    <row r="64" spans="1:6" ht="14.25" x14ac:dyDescent="0.2">
      <c r="A64" s="83"/>
      <c r="B64" s="49"/>
      <c r="C64" s="79">
        <v>205</v>
      </c>
      <c r="D64" s="93" t="s">
        <v>8</v>
      </c>
      <c r="E64" s="92"/>
      <c r="F64" s="76">
        <f>C64*E64</f>
        <v>0</v>
      </c>
    </row>
    <row r="65" spans="1:6" x14ac:dyDescent="0.2">
      <c r="A65" s="91"/>
      <c r="B65" s="48"/>
      <c r="C65" s="74"/>
      <c r="D65" s="73"/>
      <c r="E65" s="90"/>
      <c r="F65" s="72"/>
    </row>
    <row r="66" spans="1:6" x14ac:dyDescent="0.2">
      <c r="A66" s="89"/>
      <c r="B66" s="22"/>
      <c r="C66" s="88"/>
      <c r="D66" s="87"/>
      <c r="E66" s="99"/>
      <c r="F66" s="86"/>
    </row>
    <row r="67" spans="1:6" x14ac:dyDescent="0.2">
      <c r="A67" s="85">
        <f>COUNT($A$7:A65)+1</f>
        <v>13</v>
      </c>
      <c r="B67" s="84" t="s">
        <v>174</v>
      </c>
      <c r="C67" s="79"/>
      <c r="D67" s="81"/>
      <c r="E67" s="77"/>
      <c r="F67" s="76"/>
    </row>
    <row r="68" spans="1:6" x14ac:dyDescent="0.2">
      <c r="A68" s="83"/>
      <c r="B68" s="94" t="s">
        <v>173</v>
      </c>
      <c r="C68" s="79"/>
      <c r="D68" s="81"/>
      <c r="E68" s="77"/>
      <c r="F68" s="76"/>
    </row>
    <row r="69" spans="1:6" x14ac:dyDescent="0.2">
      <c r="A69" s="83"/>
      <c r="B69" s="49"/>
      <c r="C69" s="79"/>
      <c r="D69" s="78">
        <v>0</v>
      </c>
      <c r="E69" s="77"/>
      <c r="F69" s="76">
        <f>D69*(SUM(F9:F64))</f>
        <v>0</v>
      </c>
    </row>
    <row r="70" spans="1:6" x14ac:dyDescent="0.2">
      <c r="A70" s="91"/>
      <c r="B70" s="48"/>
      <c r="C70" s="74"/>
      <c r="D70" s="233"/>
      <c r="E70" s="90"/>
      <c r="F70" s="72"/>
    </row>
    <row r="71" spans="1:6" x14ac:dyDescent="0.2">
      <c r="A71" s="89"/>
      <c r="B71" s="22"/>
      <c r="C71" s="88"/>
      <c r="D71" s="87"/>
      <c r="E71" s="86"/>
      <c r="F71" s="86"/>
    </row>
    <row r="72" spans="1:6" x14ac:dyDescent="0.2">
      <c r="A72" s="85">
        <f>COUNT($A$7:A70)+1</f>
        <v>14</v>
      </c>
      <c r="B72" s="84" t="s">
        <v>56</v>
      </c>
      <c r="C72" s="79"/>
      <c r="D72" s="81"/>
      <c r="E72" s="76"/>
      <c r="F72" s="76"/>
    </row>
    <row r="73" spans="1:6" ht="38.25" x14ac:dyDescent="0.2">
      <c r="A73" s="83"/>
      <c r="B73" s="82" t="s">
        <v>55</v>
      </c>
      <c r="C73" s="79"/>
      <c r="D73" s="81"/>
      <c r="E73" s="77"/>
      <c r="F73" s="76"/>
    </row>
    <row r="74" spans="1:6" x14ac:dyDescent="0.2">
      <c r="A74" s="80"/>
      <c r="B74" s="49"/>
      <c r="C74" s="79"/>
      <c r="D74" s="78">
        <v>0.1</v>
      </c>
      <c r="E74" s="77"/>
      <c r="F74" s="76">
        <f>D74*(SUM(F9:F64))</f>
        <v>0</v>
      </c>
    </row>
    <row r="75" spans="1:6" x14ac:dyDescent="0.2">
      <c r="A75" s="75"/>
      <c r="B75" s="48"/>
      <c r="C75" s="74"/>
      <c r="D75" s="73"/>
      <c r="E75" s="72"/>
      <c r="F75" s="72"/>
    </row>
    <row r="76" spans="1:6" x14ac:dyDescent="0.2">
      <c r="A76" s="71"/>
      <c r="B76" s="70" t="s">
        <v>54</v>
      </c>
      <c r="C76" s="69"/>
      <c r="D76" s="68"/>
      <c r="E76" s="67" t="s">
        <v>12</v>
      </c>
      <c r="F76" s="66">
        <f>SUM(F9:F75)</f>
        <v>0</v>
      </c>
    </row>
  </sheetData>
  <sheetProtection password="CF65" sheet="1" objects="1" scenarios="1"/>
  <pageMargins left="0.78740157480314965" right="0.27559055118110237" top="0.86614173228346458" bottom="0.74803149606299213" header="0.31496062992125984" footer="0.31496062992125984"/>
  <pageSetup paperSize="9" orientation="portrait" r:id="rId1"/>
  <headerFooter alignWithMargins="0">
    <oddHeader>&amp;L&amp;"Arial,Navadno"&amp;8ENERGETIKA LJUBLJANA d.o.o.
SEKTOR ZA INVESTICIJE IN RAZVOJ - SLUŽBA ZA PROJEKTIRANJE
št. projekta: S 3100, S 3140/22273 30480/21224&amp;RJPE-SIR-28/23</oddHeader>
    <oddFooter>&amp;C&amp;"Arial,Navadno"&amp;P / &amp;N</oddFooter>
  </headerFooter>
  <rowBreaks count="1" manualBreakCount="1">
    <brk id="45" max="16383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F95"/>
  <sheetViews>
    <sheetView showGridLines="0" topLeftCell="A63" zoomScaleNormal="100" zoomScaleSheetLayoutView="100" workbookViewId="0">
      <selection activeCell="K92" sqref="K92"/>
    </sheetView>
  </sheetViews>
  <sheetFormatPr defaultColWidth="9.140625" defaultRowHeight="12.75" x14ac:dyDescent="0.2"/>
  <cols>
    <col min="1" max="1" width="5.7109375" style="65" customWidth="1"/>
    <col min="2" max="2" width="50.7109375" style="21" customWidth="1"/>
    <col min="3" max="3" width="7.7109375" style="64" customWidth="1"/>
    <col min="4" max="4" width="4.7109375" style="62" customWidth="1"/>
    <col min="5" max="5" width="11.7109375" style="63" customWidth="1"/>
    <col min="6" max="6" width="12.7109375" style="63" customWidth="1"/>
    <col min="7" max="16384" width="9.140625" style="62"/>
  </cols>
  <sheetData>
    <row r="1" spans="1:6" x14ac:dyDescent="0.2">
      <c r="A1" s="110" t="s">
        <v>86</v>
      </c>
      <c r="B1" s="111" t="s">
        <v>4</v>
      </c>
      <c r="C1" s="109"/>
      <c r="D1" s="108"/>
      <c r="E1" s="107"/>
      <c r="F1" s="107"/>
    </row>
    <row r="2" spans="1:6" x14ac:dyDescent="0.2">
      <c r="A2" s="110" t="s">
        <v>85</v>
      </c>
      <c r="B2" s="111" t="s">
        <v>18</v>
      </c>
      <c r="C2" s="109"/>
      <c r="D2" s="108"/>
      <c r="E2" s="107"/>
      <c r="F2" s="107"/>
    </row>
    <row r="3" spans="1:6" x14ac:dyDescent="0.2">
      <c r="A3" s="110" t="s">
        <v>40</v>
      </c>
      <c r="B3" s="27" t="s">
        <v>181</v>
      </c>
      <c r="C3" s="109"/>
      <c r="D3" s="108"/>
      <c r="E3" s="107"/>
      <c r="F3" s="107"/>
    </row>
    <row r="4" spans="1:6" x14ac:dyDescent="0.2">
      <c r="A4" s="110"/>
      <c r="B4" s="27" t="s">
        <v>177</v>
      </c>
      <c r="C4" s="109"/>
      <c r="D4" s="108"/>
      <c r="E4" s="107"/>
      <c r="F4" s="107"/>
    </row>
    <row r="5" spans="1:6" s="21" customFormat="1" ht="76.5" x14ac:dyDescent="0.2">
      <c r="A5" s="28" t="s">
        <v>0</v>
      </c>
      <c r="B5" s="106" t="s">
        <v>7</v>
      </c>
      <c r="C5" s="29" t="s">
        <v>5</v>
      </c>
      <c r="D5" s="29" t="s">
        <v>6</v>
      </c>
      <c r="E5" s="30" t="s">
        <v>9</v>
      </c>
      <c r="F5" s="30" t="s">
        <v>10</v>
      </c>
    </row>
    <row r="6" spans="1:6" ht="15.75" x14ac:dyDescent="0.25">
      <c r="A6" s="188">
        <v>1</v>
      </c>
      <c r="B6" s="187"/>
      <c r="C6" s="186"/>
      <c r="D6" s="185"/>
      <c r="E6" s="184"/>
      <c r="F6" s="184"/>
    </row>
    <row r="7" spans="1:6" ht="15.75" x14ac:dyDescent="0.25">
      <c r="A7" s="83">
        <f>COUNT(A6+1)</f>
        <v>1</v>
      </c>
      <c r="B7" s="84" t="s">
        <v>105</v>
      </c>
      <c r="C7" s="200"/>
      <c r="D7" s="40"/>
      <c r="E7" s="199"/>
      <c r="F7" s="199"/>
    </row>
    <row r="8" spans="1:6" ht="25.5" x14ac:dyDescent="0.2">
      <c r="A8" s="83"/>
      <c r="B8" s="105" t="s">
        <v>104</v>
      </c>
      <c r="C8" s="79"/>
      <c r="D8" s="81"/>
      <c r="E8" s="77"/>
      <c r="F8" s="77"/>
    </row>
    <row r="9" spans="1:6" ht="14.25" x14ac:dyDescent="0.2">
      <c r="A9" s="83"/>
      <c r="B9" s="102" t="s">
        <v>129</v>
      </c>
      <c r="C9" s="25">
        <v>30</v>
      </c>
      <c r="D9" s="93" t="s">
        <v>8</v>
      </c>
      <c r="E9" s="92"/>
      <c r="F9" s="76">
        <f>C9*E9</f>
        <v>0</v>
      </c>
    </row>
    <row r="10" spans="1:6" x14ac:dyDescent="0.2">
      <c r="A10" s="91"/>
      <c r="B10" s="101"/>
      <c r="C10" s="26"/>
      <c r="D10" s="104"/>
      <c r="E10" s="72"/>
      <c r="F10" s="72"/>
    </row>
    <row r="11" spans="1:6" x14ac:dyDescent="0.2">
      <c r="A11" s="89"/>
      <c r="B11" s="22"/>
      <c r="C11" s="98"/>
      <c r="D11" s="87"/>
      <c r="E11" s="99"/>
      <c r="F11" s="99"/>
    </row>
    <row r="12" spans="1:6" x14ac:dyDescent="0.2">
      <c r="A12" s="83">
        <f>COUNT($A$7:A11)+1</f>
        <v>2</v>
      </c>
      <c r="B12" s="84" t="s">
        <v>84</v>
      </c>
      <c r="C12" s="25"/>
      <c r="D12" s="81"/>
      <c r="E12" s="77"/>
      <c r="F12" s="77"/>
    </row>
    <row r="13" spans="1:6" ht="25.5" x14ac:dyDescent="0.2">
      <c r="A13" s="83"/>
      <c r="B13" s="105" t="s">
        <v>83</v>
      </c>
      <c r="C13" s="25"/>
      <c r="D13" s="81"/>
      <c r="E13" s="77"/>
      <c r="F13" s="77"/>
    </row>
    <row r="14" spans="1:6" ht="14.25" x14ac:dyDescent="0.2">
      <c r="A14" s="83"/>
      <c r="B14" s="102" t="s">
        <v>82</v>
      </c>
      <c r="C14" s="25">
        <v>400</v>
      </c>
      <c r="D14" s="93" t="s">
        <v>8</v>
      </c>
      <c r="E14" s="92"/>
      <c r="F14" s="76">
        <f>C14*E14</f>
        <v>0</v>
      </c>
    </row>
    <row r="15" spans="1:6" x14ac:dyDescent="0.2">
      <c r="A15" s="91"/>
      <c r="B15" s="101"/>
      <c r="C15" s="26"/>
      <c r="D15" s="104"/>
      <c r="E15" s="72"/>
      <c r="F15" s="72"/>
    </row>
    <row r="16" spans="1:6" x14ac:dyDescent="0.2">
      <c r="A16" s="89"/>
      <c r="B16" s="100"/>
      <c r="C16" s="98"/>
      <c r="D16" s="103"/>
      <c r="E16" s="86"/>
      <c r="F16" s="86"/>
    </row>
    <row r="17" spans="1:6" ht="14.25" x14ac:dyDescent="0.2">
      <c r="A17" s="85">
        <f>COUNT($A$7:A16)+1</f>
        <v>3</v>
      </c>
      <c r="B17" s="131" t="s">
        <v>176</v>
      </c>
      <c r="C17" s="25"/>
      <c r="D17" s="81"/>
      <c r="E17" s="77"/>
      <c r="F17" s="77"/>
    </row>
    <row r="18" spans="1:6" ht="14.25" x14ac:dyDescent="0.2">
      <c r="A18" s="83"/>
      <c r="B18" s="82" t="s">
        <v>180</v>
      </c>
      <c r="C18" s="25"/>
      <c r="D18" s="81"/>
      <c r="E18" s="77"/>
      <c r="F18" s="77"/>
    </row>
    <row r="19" spans="1:6" x14ac:dyDescent="0.2">
      <c r="A19" s="83"/>
      <c r="B19" s="102" t="s">
        <v>77</v>
      </c>
      <c r="C19" s="25">
        <v>3</v>
      </c>
      <c r="D19" s="81" t="s">
        <v>1</v>
      </c>
      <c r="E19" s="56"/>
      <c r="F19" s="76">
        <f>C19*E19</f>
        <v>0</v>
      </c>
    </row>
    <row r="20" spans="1:6" x14ac:dyDescent="0.2">
      <c r="A20" s="91"/>
      <c r="B20" s="101"/>
      <c r="C20" s="26"/>
      <c r="D20" s="73"/>
      <c r="E20" s="72"/>
      <c r="F20" s="72"/>
    </row>
    <row r="21" spans="1:6" x14ac:dyDescent="0.2">
      <c r="A21" s="89"/>
      <c r="B21" s="22"/>
      <c r="C21" s="98"/>
      <c r="D21" s="87"/>
      <c r="E21" s="99"/>
      <c r="F21" s="99"/>
    </row>
    <row r="22" spans="1:6" ht="14.25" x14ac:dyDescent="0.2">
      <c r="A22" s="85">
        <f>COUNT($A$7:A21)+1</f>
        <v>4</v>
      </c>
      <c r="B22" s="131" t="s">
        <v>79</v>
      </c>
      <c r="C22" s="25"/>
      <c r="D22" s="81"/>
      <c r="E22" s="77"/>
      <c r="F22" s="77"/>
    </row>
    <row r="23" spans="1:6" ht="14.25" x14ac:dyDescent="0.2">
      <c r="A23" s="83"/>
      <c r="B23" s="82" t="s">
        <v>78</v>
      </c>
      <c r="C23" s="25"/>
      <c r="D23" s="81"/>
      <c r="E23" s="77"/>
      <c r="F23" s="77"/>
    </row>
    <row r="24" spans="1:6" x14ac:dyDescent="0.2">
      <c r="A24" s="83"/>
      <c r="B24" s="102" t="s">
        <v>123</v>
      </c>
      <c r="C24" s="25">
        <v>1</v>
      </c>
      <c r="D24" s="81" t="s">
        <v>1</v>
      </c>
      <c r="E24" s="56"/>
      <c r="F24" s="76">
        <f>C24*E24</f>
        <v>0</v>
      </c>
    </row>
    <row r="25" spans="1:6" x14ac:dyDescent="0.2">
      <c r="A25" s="83"/>
      <c r="B25" s="102" t="s">
        <v>77</v>
      </c>
      <c r="C25" s="25">
        <v>2</v>
      </c>
      <c r="D25" s="81" t="s">
        <v>1</v>
      </c>
      <c r="E25" s="56"/>
      <c r="F25" s="76">
        <f>C25*E25</f>
        <v>0</v>
      </c>
    </row>
    <row r="26" spans="1:6" x14ac:dyDescent="0.2">
      <c r="A26" s="91"/>
      <c r="B26" s="101"/>
      <c r="C26" s="26"/>
      <c r="D26" s="73"/>
      <c r="E26" s="72"/>
      <c r="F26" s="72"/>
    </row>
    <row r="27" spans="1:6" x14ac:dyDescent="0.2">
      <c r="A27" s="89"/>
      <c r="B27" s="22"/>
      <c r="C27" s="98"/>
      <c r="D27" s="87"/>
      <c r="E27" s="99"/>
      <c r="F27" s="99"/>
    </row>
    <row r="28" spans="1:6" x14ac:dyDescent="0.2">
      <c r="A28" s="85">
        <f>COUNT($A$7:A26)+1</f>
        <v>5</v>
      </c>
      <c r="B28" s="84" t="s">
        <v>76</v>
      </c>
      <c r="C28" s="25"/>
      <c r="D28" s="81"/>
      <c r="E28" s="77"/>
      <c r="F28" s="77"/>
    </row>
    <row r="29" spans="1:6" x14ac:dyDescent="0.2">
      <c r="A29" s="83"/>
      <c r="B29" s="94" t="s">
        <v>75</v>
      </c>
      <c r="C29" s="25"/>
      <c r="D29" s="81"/>
      <c r="E29" s="77"/>
      <c r="F29" s="77"/>
    </row>
    <row r="30" spans="1:6" x14ac:dyDescent="0.2">
      <c r="A30" s="83"/>
      <c r="B30" s="102" t="s">
        <v>124</v>
      </c>
      <c r="C30" s="25">
        <v>1</v>
      </c>
      <c r="D30" s="81" t="s">
        <v>1</v>
      </c>
      <c r="E30" s="56"/>
      <c r="F30" s="76">
        <f>C30*E30</f>
        <v>0</v>
      </c>
    </row>
    <row r="31" spans="1:6" x14ac:dyDescent="0.2">
      <c r="A31" s="91"/>
      <c r="B31" s="101"/>
      <c r="C31" s="26"/>
      <c r="D31" s="73"/>
      <c r="E31" s="72"/>
      <c r="F31" s="72"/>
    </row>
    <row r="32" spans="1:6" x14ac:dyDescent="0.2">
      <c r="A32" s="89"/>
      <c r="B32" s="100"/>
      <c r="C32" s="98"/>
      <c r="D32" s="87"/>
      <c r="E32" s="86"/>
      <c r="F32" s="86"/>
    </row>
    <row r="33" spans="1:6" x14ac:dyDescent="0.2">
      <c r="A33" s="85">
        <f>COUNT($A$7:A30)+1</f>
        <v>6</v>
      </c>
      <c r="B33" s="84" t="s">
        <v>159</v>
      </c>
      <c r="C33" s="25"/>
      <c r="D33" s="81"/>
      <c r="E33" s="77"/>
      <c r="F33" s="77"/>
    </row>
    <row r="34" spans="1:6" x14ac:dyDescent="0.2">
      <c r="A34" s="83"/>
      <c r="B34" s="94" t="s">
        <v>158</v>
      </c>
      <c r="C34" s="25"/>
      <c r="D34" s="81"/>
      <c r="E34" s="77"/>
      <c r="F34" s="77"/>
    </row>
    <row r="35" spans="1:6" x14ac:dyDescent="0.2">
      <c r="A35" s="83"/>
      <c r="B35" s="102" t="s">
        <v>69</v>
      </c>
      <c r="C35" s="25">
        <v>1</v>
      </c>
      <c r="D35" s="81" t="s">
        <v>1</v>
      </c>
      <c r="E35" s="56"/>
      <c r="F35" s="76">
        <f>C35*E35</f>
        <v>0</v>
      </c>
    </row>
    <row r="36" spans="1:6" x14ac:dyDescent="0.2">
      <c r="A36" s="91"/>
      <c r="B36" s="101"/>
      <c r="C36" s="26"/>
      <c r="D36" s="73"/>
      <c r="E36" s="72"/>
      <c r="F36" s="72"/>
    </row>
    <row r="37" spans="1:6" x14ac:dyDescent="0.2">
      <c r="A37" s="89"/>
      <c r="B37" s="22"/>
      <c r="C37" s="98"/>
      <c r="D37" s="87"/>
      <c r="E37" s="99"/>
      <c r="F37" s="99"/>
    </row>
    <row r="38" spans="1:6" x14ac:dyDescent="0.2">
      <c r="A38" s="85">
        <f>COUNT($A$7:A37)+1</f>
        <v>7</v>
      </c>
      <c r="B38" s="84" t="s">
        <v>74</v>
      </c>
      <c r="C38" s="25"/>
      <c r="D38" s="81"/>
      <c r="E38" s="77"/>
      <c r="F38" s="77"/>
    </row>
    <row r="39" spans="1:6" ht="25.5" x14ac:dyDescent="0.2">
      <c r="A39" s="83"/>
      <c r="B39" s="94" t="s">
        <v>73</v>
      </c>
      <c r="C39" s="25"/>
      <c r="D39" s="81"/>
      <c r="E39" s="77"/>
      <c r="F39" s="77"/>
    </row>
    <row r="40" spans="1:6" x14ac:dyDescent="0.2">
      <c r="A40" s="83"/>
      <c r="B40" s="102" t="s">
        <v>124</v>
      </c>
      <c r="C40" s="25">
        <v>6</v>
      </c>
      <c r="D40" s="81" t="s">
        <v>1</v>
      </c>
      <c r="E40" s="56"/>
      <c r="F40" s="76">
        <f>C40*E40</f>
        <v>0</v>
      </c>
    </row>
    <row r="41" spans="1:6" x14ac:dyDescent="0.2">
      <c r="A41" s="83"/>
      <c r="B41" s="102" t="s">
        <v>72</v>
      </c>
      <c r="C41" s="25">
        <v>45</v>
      </c>
      <c r="D41" s="81" t="s">
        <v>1</v>
      </c>
      <c r="E41" s="56"/>
      <c r="F41" s="76">
        <f>C41*E41</f>
        <v>0</v>
      </c>
    </row>
    <row r="42" spans="1:6" x14ac:dyDescent="0.2">
      <c r="A42" s="91"/>
      <c r="B42" s="101"/>
      <c r="C42" s="26"/>
      <c r="D42" s="73"/>
      <c r="E42" s="72"/>
      <c r="F42" s="72"/>
    </row>
    <row r="43" spans="1:6" x14ac:dyDescent="0.2">
      <c r="A43" s="89"/>
      <c r="B43" s="100"/>
      <c r="C43" s="98"/>
      <c r="D43" s="87"/>
      <c r="E43" s="86"/>
      <c r="F43" s="86"/>
    </row>
    <row r="44" spans="1:6" x14ac:dyDescent="0.2">
      <c r="A44" s="85">
        <f>COUNT($A$7:A43)+1</f>
        <v>8</v>
      </c>
      <c r="B44" s="84" t="s">
        <v>116</v>
      </c>
      <c r="C44" s="25"/>
      <c r="D44" s="81"/>
      <c r="E44" s="77"/>
      <c r="F44" s="77"/>
    </row>
    <row r="45" spans="1:6" ht="38.25" x14ac:dyDescent="0.2">
      <c r="A45" s="83"/>
      <c r="B45" s="94" t="s">
        <v>115</v>
      </c>
      <c r="C45" s="25"/>
      <c r="D45" s="81"/>
      <c r="E45" s="77"/>
      <c r="F45" s="77"/>
    </row>
    <row r="46" spans="1:6" x14ac:dyDescent="0.2">
      <c r="A46" s="83"/>
      <c r="B46" s="102" t="s">
        <v>123</v>
      </c>
      <c r="C46" s="25">
        <v>1</v>
      </c>
      <c r="D46" s="81" t="s">
        <v>1</v>
      </c>
      <c r="E46" s="56"/>
      <c r="F46" s="76">
        <f>C46*E46</f>
        <v>0</v>
      </c>
    </row>
    <row r="47" spans="1:6" x14ac:dyDescent="0.2">
      <c r="A47" s="83"/>
      <c r="B47" s="102" t="s">
        <v>77</v>
      </c>
      <c r="C47" s="25">
        <v>1</v>
      </c>
      <c r="D47" s="81" t="s">
        <v>1</v>
      </c>
      <c r="E47" s="56"/>
      <c r="F47" s="76">
        <f>C47*E47</f>
        <v>0</v>
      </c>
    </row>
    <row r="48" spans="1:6" x14ac:dyDescent="0.2">
      <c r="A48" s="91"/>
      <c r="B48" s="101"/>
      <c r="C48" s="26"/>
      <c r="D48" s="73"/>
      <c r="E48" s="72"/>
      <c r="F48" s="72"/>
    </row>
    <row r="49" spans="1:6" x14ac:dyDescent="0.2">
      <c r="A49" s="89"/>
      <c r="B49" s="100"/>
      <c r="C49" s="98"/>
      <c r="D49" s="87"/>
      <c r="E49" s="86"/>
      <c r="F49" s="86"/>
    </row>
    <row r="50" spans="1:6" x14ac:dyDescent="0.2">
      <c r="A50" s="85">
        <f>COUNT($A$7:A49)+1</f>
        <v>9</v>
      </c>
      <c r="B50" s="84" t="s">
        <v>68</v>
      </c>
      <c r="C50" s="25"/>
      <c r="D50" s="81"/>
      <c r="E50" s="77"/>
      <c r="F50" s="77"/>
    </row>
    <row r="51" spans="1:6" ht="25.5" x14ac:dyDescent="0.2">
      <c r="A51" s="83"/>
      <c r="B51" s="94" t="s">
        <v>67</v>
      </c>
      <c r="C51" s="25"/>
      <c r="D51" s="81"/>
      <c r="E51" s="77"/>
      <c r="F51" s="77"/>
    </row>
    <row r="52" spans="1:6" x14ac:dyDescent="0.2">
      <c r="A52" s="83"/>
      <c r="B52" s="49" t="s">
        <v>66</v>
      </c>
      <c r="C52" s="25">
        <v>3</v>
      </c>
      <c r="D52" s="81" t="s">
        <v>1</v>
      </c>
      <c r="E52" s="56"/>
      <c r="F52" s="76">
        <f>C52*E52</f>
        <v>0</v>
      </c>
    </row>
    <row r="53" spans="1:6" x14ac:dyDescent="0.2">
      <c r="A53" s="91"/>
      <c r="B53" s="48"/>
      <c r="C53" s="26"/>
      <c r="D53" s="73"/>
      <c r="E53" s="72"/>
      <c r="F53" s="72"/>
    </row>
    <row r="54" spans="1:6" x14ac:dyDescent="0.2">
      <c r="A54" s="89"/>
      <c r="B54" s="22"/>
      <c r="C54" s="98"/>
      <c r="D54" s="87"/>
      <c r="E54" s="99"/>
      <c r="F54" s="99"/>
    </row>
    <row r="55" spans="1:6" x14ac:dyDescent="0.2">
      <c r="A55" s="85">
        <f>COUNT($A$7:A52)+1</f>
        <v>10</v>
      </c>
      <c r="B55" s="84" t="s">
        <v>65</v>
      </c>
      <c r="C55" s="25"/>
      <c r="D55" s="81"/>
      <c r="E55" s="77"/>
      <c r="F55" s="77"/>
    </row>
    <row r="56" spans="1:6" ht="102" x14ac:dyDescent="0.2">
      <c r="A56" s="83"/>
      <c r="B56" s="94" t="s">
        <v>64</v>
      </c>
      <c r="C56" s="25"/>
      <c r="D56" s="81"/>
      <c r="E56" s="77"/>
      <c r="F56" s="77"/>
    </row>
    <row r="57" spans="1:6" x14ac:dyDescent="0.2">
      <c r="A57" s="83"/>
      <c r="B57" s="49"/>
      <c r="C57" s="25">
        <v>1</v>
      </c>
      <c r="D57" s="81" t="s">
        <v>1</v>
      </c>
      <c r="E57" s="92"/>
      <c r="F57" s="76">
        <f>C57*E57</f>
        <v>0</v>
      </c>
    </row>
    <row r="58" spans="1:6" x14ac:dyDescent="0.2">
      <c r="A58" s="91"/>
      <c r="B58" s="48"/>
      <c r="C58" s="26"/>
      <c r="D58" s="73"/>
      <c r="E58" s="72"/>
      <c r="F58" s="72"/>
    </row>
    <row r="59" spans="1:6" s="1" customFormat="1" x14ac:dyDescent="0.2">
      <c r="A59" s="97"/>
      <c r="B59" s="96"/>
      <c r="C59" s="25"/>
      <c r="D59" s="95"/>
      <c r="E59" s="23"/>
      <c r="F59" s="23"/>
    </row>
    <row r="60" spans="1:6" s="1" customFormat="1" x14ac:dyDescent="0.2">
      <c r="A60" s="53">
        <f>COUNT($A$7:A58)+1</f>
        <v>11</v>
      </c>
      <c r="B60" s="54" t="s">
        <v>61</v>
      </c>
      <c r="C60" s="25"/>
      <c r="D60" s="17"/>
      <c r="E60" s="23"/>
      <c r="F60" s="55"/>
    </row>
    <row r="61" spans="1:6" s="1" customFormat="1" ht="38.25" x14ac:dyDescent="0.2">
      <c r="A61" s="97"/>
      <c r="B61" s="24" t="s">
        <v>60</v>
      </c>
      <c r="C61" s="25"/>
      <c r="D61" s="17"/>
      <c r="E61" s="23"/>
      <c r="F61" s="55"/>
    </row>
    <row r="62" spans="1:6" s="1" customFormat="1" x14ac:dyDescent="0.2">
      <c r="A62" s="97"/>
      <c r="B62" s="24" t="s">
        <v>137</v>
      </c>
      <c r="C62" s="25">
        <v>2</v>
      </c>
      <c r="D62" s="17" t="s">
        <v>1</v>
      </c>
      <c r="E62" s="56"/>
      <c r="F62" s="23">
        <f>C62*E62</f>
        <v>0</v>
      </c>
    </row>
    <row r="63" spans="1:6" s="1" customFormat="1" x14ac:dyDescent="0.2">
      <c r="A63" s="97"/>
      <c r="B63" s="24" t="s">
        <v>59</v>
      </c>
      <c r="C63" s="25">
        <v>5</v>
      </c>
      <c r="D63" s="17" t="s">
        <v>1</v>
      </c>
      <c r="E63" s="56"/>
      <c r="F63" s="23">
        <f>C63*E63</f>
        <v>0</v>
      </c>
    </row>
    <row r="64" spans="1:6" s="1" customFormat="1" x14ac:dyDescent="0.2">
      <c r="A64" s="97"/>
      <c r="B64" s="96"/>
      <c r="C64" s="25"/>
      <c r="D64" s="95"/>
      <c r="E64" s="25"/>
      <c r="F64" s="23"/>
    </row>
    <row r="65" spans="1:6" s="1" customFormat="1" x14ac:dyDescent="0.2">
      <c r="A65" s="209"/>
      <c r="B65" s="208"/>
      <c r="C65" s="207"/>
      <c r="D65" s="206"/>
      <c r="E65" s="207"/>
      <c r="F65" s="205"/>
    </row>
    <row r="66" spans="1:6" x14ac:dyDescent="0.2">
      <c r="A66" s="85">
        <f>COUNT($A$7:A65)+1</f>
        <v>12</v>
      </c>
      <c r="B66" s="204" t="s">
        <v>142</v>
      </c>
      <c r="C66" s="203"/>
      <c r="D66" s="202"/>
      <c r="E66" s="77"/>
      <c r="F66" s="201"/>
    </row>
    <row r="67" spans="1:6" ht="25.5" x14ac:dyDescent="0.2">
      <c r="A67" s="83"/>
      <c r="B67" s="94" t="s">
        <v>141</v>
      </c>
      <c r="C67" s="79"/>
      <c r="D67" s="81"/>
      <c r="E67" s="62"/>
      <c r="F67" s="76"/>
    </row>
    <row r="68" spans="1:6" x14ac:dyDescent="0.2">
      <c r="A68" s="83"/>
      <c r="B68" s="49"/>
      <c r="C68" s="79">
        <v>0</v>
      </c>
      <c r="D68" s="81" t="s">
        <v>1</v>
      </c>
      <c r="E68" s="92"/>
      <c r="F68" s="76">
        <f>C68*E68</f>
        <v>0</v>
      </c>
    </row>
    <row r="69" spans="1:6" x14ac:dyDescent="0.2">
      <c r="A69" s="91"/>
      <c r="B69" s="48"/>
      <c r="C69" s="74"/>
      <c r="D69" s="73"/>
      <c r="E69" s="62"/>
      <c r="F69" s="72"/>
    </row>
    <row r="70" spans="1:6" x14ac:dyDescent="0.2">
      <c r="A70" s="89"/>
      <c r="B70" s="22"/>
      <c r="C70" s="88"/>
      <c r="D70" s="87"/>
      <c r="E70" s="88"/>
      <c r="F70" s="86"/>
    </row>
    <row r="71" spans="1:6" x14ac:dyDescent="0.2">
      <c r="A71" s="85">
        <f>COUNT($A$7:A68)+1</f>
        <v>13</v>
      </c>
      <c r="B71" s="84" t="s">
        <v>58</v>
      </c>
      <c r="C71" s="79"/>
      <c r="D71" s="81"/>
      <c r="E71" s="77"/>
      <c r="F71" s="76"/>
    </row>
    <row r="72" spans="1:6" ht="25.5" x14ac:dyDescent="0.2">
      <c r="A72" s="83"/>
      <c r="B72" s="94" t="s">
        <v>57</v>
      </c>
      <c r="C72" s="79"/>
      <c r="D72" s="81"/>
      <c r="E72" s="79"/>
      <c r="F72" s="76"/>
    </row>
    <row r="73" spans="1:6" ht="14.25" x14ac:dyDescent="0.2">
      <c r="A73" s="83"/>
      <c r="B73" s="49"/>
      <c r="C73" s="79">
        <v>430</v>
      </c>
      <c r="D73" s="93" t="s">
        <v>8</v>
      </c>
      <c r="E73" s="92"/>
      <c r="F73" s="76">
        <f>C73*E73</f>
        <v>0</v>
      </c>
    </row>
    <row r="74" spans="1:6" x14ac:dyDescent="0.2">
      <c r="A74" s="91"/>
      <c r="B74" s="48"/>
      <c r="C74" s="74"/>
      <c r="D74" s="73"/>
      <c r="E74" s="90"/>
      <c r="F74" s="72"/>
    </row>
    <row r="75" spans="1:6" x14ac:dyDescent="0.2">
      <c r="A75" s="89"/>
      <c r="B75" s="22"/>
      <c r="C75" s="88"/>
      <c r="D75" s="87"/>
      <c r="E75" s="99"/>
      <c r="F75" s="86"/>
    </row>
    <row r="76" spans="1:6" x14ac:dyDescent="0.2">
      <c r="A76" s="85">
        <f>COUNT($A$7:A74)+1</f>
        <v>14</v>
      </c>
      <c r="B76" s="84" t="s">
        <v>174</v>
      </c>
      <c r="C76" s="79"/>
      <c r="D76" s="81"/>
      <c r="E76" s="77"/>
      <c r="F76" s="76"/>
    </row>
    <row r="77" spans="1:6" x14ac:dyDescent="0.2">
      <c r="A77" s="83"/>
      <c r="B77" s="94" t="s">
        <v>173</v>
      </c>
      <c r="C77" s="79"/>
      <c r="D77" s="81"/>
      <c r="E77" s="77"/>
      <c r="F77" s="76"/>
    </row>
    <row r="78" spans="1:6" x14ac:dyDescent="0.2">
      <c r="A78" s="83"/>
      <c r="B78" s="49"/>
      <c r="C78" s="79"/>
      <c r="D78" s="78">
        <v>0</v>
      </c>
      <c r="E78" s="77"/>
      <c r="F78" s="76">
        <f>D78*(SUM(F9:F73))</f>
        <v>0</v>
      </c>
    </row>
    <row r="79" spans="1:6" x14ac:dyDescent="0.2">
      <c r="A79" s="91"/>
      <c r="B79" s="48"/>
      <c r="C79" s="74"/>
      <c r="D79" s="233"/>
      <c r="E79" s="90"/>
      <c r="F79" s="72"/>
    </row>
    <row r="80" spans="1:6" x14ac:dyDescent="0.2">
      <c r="A80" s="89"/>
      <c r="B80" s="22"/>
      <c r="C80" s="88"/>
      <c r="D80" s="87"/>
      <c r="E80" s="99"/>
      <c r="F80" s="86"/>
    </row>
    <row r="81" spans="1:6" x14ac:dyDescent="0.2">
      <c r="A81" s="85">
        <f>COUNT($A$7:A80)+1</f>
        <v>15</v>
      </c>
      <c r="B81" s="84" t="s">
        <v>172</v>
      </c>
      <c r="C81" s="79"/>
      <c r="D81" s="81"/>
      <c r="E81" s="77"/>
      <c r="F81" s="76"/>
    </row>
    <row r="82" spans="1:6" x14ac:dyDescent="0.2">
      <c r="A82" s="83"/>
      <c r="B82" s="94" t="s">
        <v>171</v>
      </c>
      <c r="C82" s="79"/>
      <c r="D82" s="81"/>
      <c r="E82" s="77"/>
      <c r="F82" s="77"/>
    </row>
    <row r="83" spans="1:6" x14ac:dyDescent="0.2">
      <c r="A83" s="83"/>
      <c r="B83" s="49"/>
      <c r="C83" s="79"/>
      <c r="D83" s="78">
        <v>0</v>
      </c>
      <c r="E83" s="76"/>
      <c r="F83" s="76">
        <f>D83*(SUM(F9:F73))</f>
        <v>0</v>
      </c>
    </row>
    <row r="84" spans="1:6" x14ac:dyDescent="0.2">
      <c r="A84" s="91"/>
      <c r="B84" s="48"/>
      <c r="C84" s="74"/>
      <c r="D84" s="73"/>
      <c r="E84" s="90"/>
      <c r="F84" s="72"/>
    </row>
    <row r="85" spans="1:6" x14ac:dyDescent="0.2">
      <c r="A85" s="89"/>
      <c r="B85" s="22"/>
      <c r="C85" s="88"/>
      <c r="D85" s="87"/>
      <c r="E85" s="99"/>
      <c r="F85" s="86"/>
    </row>
    <row r="86" spans="1:6" x14ac:dyDescent="0.2">
      <c r="A86" s="85">
        <f>COUNT($A$7:A84)+1</f>
        <v>16</v>
      </c>
      <c r="B86" s="84" t="s">
        <v>170</v>
      </c>
      <c r="C86" s="79"/>
      <c r="D86" s="81"/>
      <c r="E86" s="77"/>
      <c r="F86" s="76"/>
    </row>
    <row r="87" spans="1:6" ht="25.5" x14ac:dyDescent="0.2">
      <c r="A87" s="83"/>
      <c r="B87" s="94" t="s">
        <v>459</v>
      </c>
      <c r="C87" s="79"/>
      <c r="D87" s="81"/>
      <c r="E87" s="77"/>
      <c r="F87" s="77"/>
    </row>
    <row r="88" spans="1:6" x14ac:dyDescent="0.2">
      <c r="A88" s="83"/>
      <c r="B88" s="49"/>
      <c r="C88" s="79"/>
      <c r="D88" s="78">
        <v>0.02</v>
      </c>
      <c r="E88" s="76"/>
      <c r="F88" s="76">
        <f>D88*(SUM(F9:F73))</f>
        <v>0</v>
      </c>
    </row>
    <row r="89" spans="1:6" x14ac:dyDescent="0.2">
      <c r="A89" s="91"/>
      <c r="B89" s="48"/>
      <c r="C89" s="74"/>
      <c r="D89" s="73"/>
      <c r="E89" s="72"/>
      <c r="F89" s="72"/>
    </row>
    <row r="90" spans="1:6" x14ac:dyDescent="0.2">
      <c r="A90" s="89"/>
      <c r="B90" s="22"/>
      <c r="C90" s="88"/>
      <c r="D90" s="87"/>
      <c r="E90" s="86"/>
      <c r="F90" s="86"/>
    </row>
    <row r="91" spans="1:6" x14ac:dyDescent="0.2">
      <c r="A91" s="85">
        <f>COUNT($A$7:A89)+1</f>
        <v>17</v>
      </c>
      <c r="B91" s="84" t="s">
        <v>56</v>
      </c>
      <c r="C91" s="79"/>
      <c r="D91" s="81"/>
      <c r="E91" s="76"/>
      <c r="F91" s="76"/>
    </row>
    <row r="92" spans="1:6" ht="38.25" x14ac:dyDescent="0.2">
      <c r="A92" s="83"/>
      <c r="B92" s="82" t="s">
        <v>55</v>
      </c>
      <c r="C92" s="79"/>
      <c r="D92" s="81"/>
      <c r="E92" s="77"/>
      <c r="F92" s="76"/>
    </row>
    <row r="93" spans="1:6" x14ac:dyDescent="0.2">
      <c r="A93" s="80"/>
      <c r="B93" s="49"/>
      <c r="C93" s="79"/>
      <c r="D93" s="78">
        <v>0.1</v>
      </c>
      <c r="E93" s="77"/>
      <c r="F93" s="76">
        <f>D93*(SUM(F9:F73))</f>
        <v>0</v>
      </c>
    </row>
    <row r="94" spans="1:6" x14ac:dyDescent="0.2">
      <c r="A94" s="75"/>
      <c r="B94" s="48"/>
      <c r="C94" s="74"/>
      <c r="D94" s="73"/>
      <c r="E94" s="72"/>
      <c r="F94" s="72"/>
    </row>
    <row r="95" spans="1:6" x14ac:dyDescent="0.2">
      <c r="A95" s="71"/>
      <c r="B95" s="70" t="s">
        <v>54</v>
      </c>
      <c r="C95" s="69"/>
      <c r="D95" s="68"/>
      <c r="E95" s="67" t="s">
        <v>12</v>
      </c>
      <c r="F95" s="66">
        <f>SUM(F9:F94)</f>
        <v>0</v>
      </c>
    </row>
  </sheetData>
  <sheetProtection password="CF65" sheet="1" objects="1" scenarios="1"/>
  <pageMargins left="0.78740157480314965" right="0.27559055118110237" top="0.86614173228346458" bottom="0.74803149606299213" header="0.31496062992125984" footer="0.31496062992125984"/>
  <pageSetup paperSize="9" orientation="portrait" r:id="rId1"/>
  <headerFooter alignWithMargins="0">
    <oddHeader>&amp;L&amp;"Arial,Navadno"&amp;8ENERGETIKA LJUBLJANA d.o.o.
SEKTOR ZA INVESTICIJE IN RAZVOJ - SLUŽBA ZA PROJEKTIRANJE
št. projekta: S 3100, S 3140/22273 30480/21224&amp;RJPE-SIR-28/23</oddHeader>
    <oddFooter>&amp;C&amp;"Arial,Navadno"&amp;P / &amp;N</oddFooter>
  </headerFooter>
  <rowBreaks count="2" manualBreakCount="2">
    <brk id="42" max="16383" man="1"/>
    <brk id="84" max="16383" man="1"/>
  </row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F71"/>
  <sheetViews>
    <sheetView showGridLines="0" topLeftCell="A40" zoomScaleNormal="100" zoomScaleSheetLayoutView="100" workbookViewId="0">
      <selection activeCell="E59" sqref="E59"/>
    </sheetView>
  </sheetViews>
  <sheetFormatPr defaultColWidth="9.140625" defaultRowHeight="12.75" x14ac:dyDescent="0.2"/>
  <cols>
    <col min="1" max="1" width="5.7109375" style="65" customWidth="1"/>
    <col min="2" max="2" width="50.7109375" style="21" customWidth="1"/>
    <col min="3" max="3" width="7.7109375" style="64" customWidth="1"/>
    <col min="4" max="4" width="4.7109375" style="62" customWidth="1"/>
    <col min="5" max="5" width="11.7109375" style="63" customWidth="1"/>
    <col min="6" max="6" width="12.7109375" style="63" customWidth="1"/>
    <col min="7" max="16384" width="9.140625" style="62"/>
  </cols>
  <sheetData>
    <row r="1" spans="1:6" x14ac:dyDescent="0.2">
      <c r="A1" s="110" t="s">
        <v>86</v>
      </c>
      <c r="B1" s="111" t="s">
        <v>4</v>
      </c>
      <c r="C1" s="109"/>
      <c r="D1" s="108"/>
      <c r="E1" s="107"/>
      <c r="F1" s="107"/>
    </row>
    <row r="2" spans="1:6" x14ac:dyDescent="0.2">
      <c r="A2" s="110" t="s">
        <v>85</v>
      </c>
      <c r="B2" s="111" t="s">
        <v>18</v>
      </c>
      <c r="C2" s="109"/>
      <c r="D2" s="108"/>
      <c r="E2" s="107"/>
      <c r="F2" s="107"/>
    </row>
    <row r="3" spans="1:6" x14ac:dyDescent="0.2">
      <c r="A3" s="110" t="s">
        <v>32</v>
      </c>
      <c r="B3" s="27" t="s">
        <v>182</v>
      </c>
      <c r="C3" s="109"/>
      <c r="D3" s="108"/>
      <c r="E3" s="107"/>
      <c r="F3" s="107"/>
    </row>
    <row r="4" spans="1:6" x14ac:dyDescent="0.2">
      <c r="A4" s="110"/>
      <c r="B4" s="27" t="s">
        <v>177</v>
      </c>
      <c r="C4" s="109"/>
      <c r="D4" s="108"/>
      <c r="E4" s="107"/>
      <c r="F4" s="107"/>
    </row>
    <row r="5" spans="1:6" s="21" customFormat="1" ht="76.5" x14ac:dyDescent="0.2">
      <c r="A5" s="28" t="s">
        <v>0</v>
      </c>
      <c r="B5" s="106" t="s">
        <v>7</v>
      </c>
      <c r="C5" s="29" t="s">
        <v>5</v>
      </c>
      <c r="D5" s="29" t="s">
        <v>6</v>
      </c>
      <c r="E5" s="30" t="s">
        <v>9</v>
      </c>
      <c r="F5" s="30" t="s">
        <v>10</v>
      </c>
    </row>
    <row r="6" spans="1:6" x14ac:dyDescent="0.2">
      <c r="A6" s="89"/>
      <c r="B6" s="22"/>
      <c r="C6" s="98"/>
      <c r="D6" s="87"/>
      <c r="E6" s="99"/>
      <c r="F6" s="99"/>
    </row>
    <row r="7" spans="1:6" x14ac:dyDescent="0.2">
      <c r="A7" s="83">
        <f>COUNT($A$6:A6)+1</f>
        <v>1</v>
      </c>
      <c r="B7" s="84" t="s">
        <v>84</v>
      </c>
      <c r="C7" s="25"/>
      <c r="D7" s="81"/>
      <c r="E7" s="77"/>
      <c r="F7" s="77"/>
    </row>
    <row r="8" spans="1:6" ht="25.5" x14ac:dyDescent="0.2">
      <c r="A8" s="83"/>
      <c r="B8" s="105" t="s">
        <v>83</v>
      </c>
      <c r="C8" s="25"/>
      <c r="D8" s="81"/>
      <c r="E8" s="77"/>
      <c r="F8" s="77"/>
    </row>
    <row r="9" spans="1:6" ht="14.25" x14ac:dyDescent="0.2">
      <c r="A9" s="83"/>
      <c r="B9" s="102" t="s">
        <v>82</v>
      </c>
      <c r="C9" s="25">
        <v>40</v>
      </c>
      <c r="D9" s="93" t="s">
        <v>8</v>
      </c>
      <c r="E9" s="92"/>
      <c r="F9" s="76">
        <f>C9*E9</f>
        <v>0</v>
      </c>
    </row>
    <row r="10" spans="1:6" x14ac:dyDescent="0.2">
      <c r="A10" s="91"/>
      <c r="B10" s="101"/>
      <c r="C10" s="26"/>
      <c r="D10" s="104"/>
      <c r="E10" s="72"/>
      <c r="F10" s="72"/>
    </row>
    <row r="11" spans="1:6" x14ac:dyDescent="0.2">
      <c r="A11" s="89"/>
      <c r="B11" s="22"/>
      <c r="C11" s="98"/>
      <c r="D11" s="87"/>
      <c r="E11" s="99"/>
      <c r="F11" s="99"/>
    </row>
    <row r="12" spans="1:6" ht="14.25" x14ac:dyDescent="0.2">
      <c r="A12" s="85">
        <f>COUNT($A$6:A11)+1</f>
        <v>2</v>
      </c>
      <c r="B12" s="131" t="s">
        <v>79</v>
      </c>
      <c r="C12" s="25"/>
      <c r="D12" s="81"/>
      <c r="E12" s="77"/>
      <c r="F12" s="77"/>
    </row>
    <row r="13" spans="1:6" ht="14.25" x14ac:dyDescent="0.2">
      <c r="A13" s="83"/>
      <c r="B13" s="82" t="s">
        <v>78</v>
      </c>
      <c r="C13" s="25"/>
      <c r="D13" s="81"/>
      <c r="E13" s="77"/>
      <c r="F13" s="77"/>
    </row>
    <row r="14" spans="1:6" x14ac:dyDescent="0.2">
      <c r="A14" s="83"/>
      <c r="B14" s="102" t="s">
        <v>77</v>
      </c>
      <c r="C14" s="25">
        <v>1</v>
      </c>
      <c r="D14" s="81" t="s">
        <v>1</v>
      </c>
      <c r="E14" s="56"/>
      <c r="F14" s="76">
        <f>C14*E14</f>
        <v>0</v>
      </c>
    </row>
    <row r="15" spans="1:6" x14ac:dyDescent="0.2">
      <c r="A15" s="91"/>
      <c r="B15" s="101"/>
      <c r="C15" s="26"/>
      <c r="D15" s="73"/>
      <c r="E15" s="72"/>
      <c r="F15" s="72"/>
    </row>
    <row r="16" spans="1:6" x14ac:dyDescent="0.2">
      <c r="A16" s="89"/>
      <c r="B16" s="22"/>
      <c r="C16" s="98"/>
      <c r="D16" s="87"/>
      <c r="E16" s="99"/>
      <c r="F16" s="99"/>
    </row>
    <row r="17" spans="1:6" x14ac:dyDescent="0.2">
      <c r="A17" s="85">
        <f>COUNT($A$6:A15)+1</f>
        <v>3</v>
      </c>
      <c r="B17" s="84" t="s">
        <v>76</v>
      </c>
      <c r="C17" s="25"/>
      <c r="D17" s="81"/>
      <c r="E17" s="77"/>
      <c r="F17" s="77"/>
    </row>
    <row r="18" spans="1:6" x14ac:dyDescent="0.2">
      <c r="A18" s="83"/>
      <c r="B18" s="94" t="s">
        <v>75</v>
      </c>
      <c r="C18" s="25"/>
      <c r="D18" s="81"/>
      <c r="E18" s="77"/>
      <c r="F18" s="77"/>
    </row>
    <row r="19" spans="1:6" x14ac:dyDescent="0.2">
      <c r="A19" s="83"/>
      <c r="B19" s="102" t="s">
        <v>72</v>
      </c>
      <c r="C19" s="25">
        <v>1</v>
      </c>
      <c r="D19" s="81" t="s">
        <v>1</v>
      </c>
      <c r="E19" s="56"/>
      <c r="F19" s="76">
        <f>C19*E19</f>
        <v>0</v>
      </c>
    </row>
    <row r="20" spans="1:6" x14ac:dyDescent="0.2">
      <c r="A20" s="91"/>
      <c r="B20" s="101"/>
      <c r="C20" s="26"/>
      <c r="D20" s="73"/>
      <c r="E20" s="72"/>
      <c r="F20" s="72"/>
    </row>
    <row r="21" spans="1:6" x14ac:dyDescent="0.2">
      <c r="A21" s="83"/>
      <c r="B21" s="102"/>
      <c r="C21" s="25"/>
      <c r="D21" s="81"/>
      <c r="E21" s="76"/>
      <c r="F21" s="76"/>
    </row>
    <row r="22" spans="1:6" x14ac:dyDescent="0.2">
      <c r="A22" s="85">
        <f>COUNT($A$6:A20)+1</f>
        <v>4</v>
      </c>
      <c r="B22" s="84" t="s">
        <v>114</v>
      </c>
      <c r="C22" s="25"/>
      <c r="D22" s="81"/>
      <c r="E22" s="76"/>
      <c r="F22" s="76"/>
    </row>
    <row r="23" spans="1:6" x14ac:dyDescent="0.2">
      <c r="A23" s="83"/>
      <c r="B23" s="94" t="s">
        <v>113</v>
      </c>
      <c r="C23" s="25"/>
      <c r="D23" s="81"/>
      <c r="E23" s="76"/>
      <c r="F23" s="76"/>
    </row>
    <row r="24" spans="1:6" x14ac:dyDescent="0.2">
      <c r="A24" s="83"/>
      <c r="B24" s="102" t="s">
        <v>112</v>
      </c>
      <c r="C24" s="25">
        <v>1</v>
      </c>
      <c r="D24" s="81" t="s">
        <v>1</v>
      </c>
      <c r="E24" s="56"/>
      <c r="F24" s="76">
        <f>C24*E24</f>
        <v>0</v>
      </c>
    </row>
    <row r="25" spans="1:6" x14ac:dyDescent="0.2">
      <c r="A25" s="83"/>
      <c r="B25" s="102"/>
      <c r="C25" s="25"/>
      <c r="D25" s="81"/>
      <c r="E25" s="76"/>
      <c r="F25" s="76"/>
    </row>
    <row r="26" spans="1:6" x14ac:dyDescent="0.2">
      <c r="A26" s="89"/>
      <c r="B26" s="22"/>
      <c r="C26" s="98"/>
      <c r="D26" s="87"/>
      <c r="E26" s="99"/>
      <c r="F26" s="99"/>
    </row>
    <row r="27" spans="1:6" x14ac:dyDescent="0.2">
      <c r="A27" s="85">
        <f>COUNT($A$6:A26)+1</f>
        <v>5</v>
      </c>
      <c r="B27" s="84" t="s">
        <v>74</v>
      </c>
      <c r="C27" s="25"/>
      <c r="D27" s="81"/>
      <c r="E27" s="77"/>
      <c r="F27" s="77"/>
    </row>
    <row r="28" spans="1:6" ht="25.5" x14ac:dyDescent="0.2">
      <c r="A28" s="83"/>
      <c r="B28" s="94" t="s">
        <v>73</v>
      </c>
      <c r="C28" s="25"/>
      <c r="D28" s="81"/>
      <c r="E28" s="77"/>
      <c r="F28" s="77"/>
    </row>
    <row r="29" spans="1:6" x14ac:dyDescent="0.2">
      <c r="A29" s="83"/>
      <c r="B29" s="102" t="s">
        <v>72</v>
      </c>
      <c r="C29" s="25">
        <v>10</v>
      </c>
      <c r="D29" s="81" t="s">
        <v>1</v>
      </c>
      <c r="E29" s="56"/>
      <c r="F29" s="76">
        <f>C29*E29</f>
        <v>0</v>
      </c>
    </row>
    <row r="30" spans="1:6" x14ac:dyDescent="0.2">
      <c r="A30" s="91"/>
      <c r="B30" s="101"/>
      <c r="C30" s="26"/>
      <c r="D30" s="73"/>
      <c r="E30" s="72"/>
      <c r="F30" s="72"/>
    </row>
    <row r="31" spans="1:6" x14ac:dyDescent="0.2">
      <c r="A31" s="89"/>
      <c r="B31" s="100"/>
      <c r="C31" s="98"/>
      <c r="D31" s="87"/>
      <c r="E31" s="86"/>
      <c r="F31" s="86"/>
    </row>
    <row r="32" spans="1:6" x14ac:dyDescent="0.2">
      <c r="A32" s="85">
        <f>COUNT($A$6:A31)+1</f>
        <v>6</v>
      </c>
      <c r="B32" s="84" t="s">
        <v>116</v>
      </c>
      <c r="C32" s="25"/>
      <c r="D32" s="81"/>
      <c r="E32" s="77"/>
      <c r="F32" s="77"/>
    </row>
    <row r="33" spans="1:6" ht="38.25" x14ac:dyDescent="0.2">
      <c r="A33" s="83"/>
      <c r="B33" s="94" t="s">
        <v>115</v>
      </c>
      <c r="C33" s="25"/>
      <c r="D33" s="81"/>
      <c r="E33" s="77"/>
      <c r="F33" s="77"/>
    </row>
    <row r="34" spans="1:6" x14ac:dyDescent="0.2">
      <c r="A34" s="83"/>
      <c r="B34" s="102" t="s">
        <v>77</v>
      </c>
      <c r="C34" s="25">
        <v>1</v>
      </c>
      <c r="D34" s="81" t="s">
        <v>1</v>
      </c>
      <c r="E34" s="56"/>
      <c r="F34" s="76">
        <f>C34*E34</f>
        <v>0</v>
      </c>
    </row>
    <row r="35" spans="1:6" x14ac:dyDescent="0.2">
      <c r="A35" s="91"/>
      <c r="B35" s="101"/>
      <c r="C35" s="26"/>
      <c r="D35" s="73"/>
      <c r="E35" s="72"/>
      <c r="F35" s="72"/>
    </row>
    <row r="36" spans="1:6" x14ac:dyDescent="0.2">
      <c r="A36" s="89"/>
      <c r="B36" s="100"/>
      <c r="C36" s="98"/>
      <c r="D36" s="87"/>
      <c r="E36" s="86"/>
      <c r="F36" s="86"/>
    </row>
    <row r="37" spans="1:6" x14ac:dyDescent="0.2">
      <c r="A37" s="85">
        <f>COUNT($A$6:A36)+1</f>
        <v>7</v>
      </c>
      <c r="B37" s="84" t="s">
        <v>68</v>
      </c>
      <c r="C37" s="25"/>
      <c r="D37" s="81"/>
      <c r="E37" s="77"/>
      <c r="F37" s="77"/>
    </row>
    <row r="38" spans="1:6" ht="25.5" x14ac:dyDescent="0.2">
      <c r="A38" s="83"/>
      <c r="B38" s="94" t="s">
        <v>67</v>
      </c>
      <c r="C38" s="25"/>
      <c r="D38" s="81"/>
      <c r="E38" s="77"/>
      <c r="F38" s="77"/>
    </row>
    <row r="39" spans="1:6" x14ac:dyDescent="0.2">
      <c r="A39" s="83"/>
      <c r="B39" s="49" t="s">
        <v>66</v>
      </c>
      <c r="C39" s="25">
        <v>2</v>
      </c>
      <c r="D39" s="81" t="s">
        <v>1</v>
      </c>
      <c r="E39" s="56"/>
      <c r="F39" s="76">
        <f>C39*E39</f>
        <v>0</v>
      </c>
    </row>
    <row r="40" spans="1:6" x14ac:dyDescent="0.2">
      <c r="A40" s="91"/>
      <c r="B40" s="48"/>
      <c r="C40" s="26"/>
      <c r="D40" s="73"/>
      <c r="E40" s="72"/>
      <c r="F40" s="72"/>
    </row>
    <row r="41" spans="1:6" x14ac:dyDescent="0.2">
      <c r="A41" s="89"/>
      <c r="B41" s="22"/>
      <c r="C41" s="98"/>
      <c r="D41" s="87"/>
      <c r="E41" s="99"/>
      <c r="F41" s="99"/>
    </row>
    <row r="42" spans="1:6" x14ac:dyDescent="0.2">
      <c r="A42" s="85">
        <f>COUNT($A$6:A39)+1</f>
        <v>8</v>
      </c>
      <c r="B42" s="84" t="s">
        <v>63</v>
      </c>
      <c r="C42" s="25"/>
      <c r="D42" s="81"/>
      <c r="E42" s="81"/>
      <c r="F42" s="77"/>
    </row>
    <row r="43" spans="1:6" ht="102" x14ac:dyDescent="0.2">
      <c r="A43" s="83"/>
      <c r="B43" s="94" t="s">
        <v>62</v>
      </c>
      <c r="C43" s="25"/>
      <c r="D43" s="81"/>
      <c r="E43" s="77"/>
      <c r="F43" s="77"/>
    </row>
    <row r="44" spans="1:6" x14ac:dyDescent="0.2">
      <c r="A44" s="83"/>
      <c r="B44" s="49"/>
      <c r="C44" s="25">
        <v>1</v>
      </c>
      <c r="D44" s="81" t="s">
        <v>1</v>
      </c>
      <c r="E44" s="92"/>
      <c r="F44" s="76">
        <f>C44*E44</f>
        <v>0</v>
      </c>
    </row>
    <row r="45" spans="1:6" x14ac:dyDescent="0.2">
      <c r="A45" s="91"/>
      <c r="B45" s="48"/>
      <c r="C45" s="26"/>
      <c r="D45" s="73"/>
      <c r="E45" s="72"/>
      <c r="F45" s="72"/>
    </row>
    <row r="46" spans="1:6" s="1" customFormat="1" x14ac:dyDescent="0.2">
      <c r="A46" s="97"/>
      <c r="B46" s="96"/>
      <c r="C46" s="25"/>
      <c r="D46" s="95"/>
      <c r="E46" s="23"/>
      <c r="F46" s="23"/>
    </row>
    <row r="47" spans="1:6" s="1" customFormat="1" x14ac:dyDescent="0.2">
      <c r="A47" s="53">
        <f>COUNT($A$6:A45)+1</f>
        <v>9</v>
      </c>
      <c r="B47" s="54" t="s">
        <v>61</v>
      </c>
      <c r="C47" s="25"/>
      <c r="D47" s="17"/>
      <c r="E47" s="23"/>
      <c r="F47" s="55"/>
    </row>
    <row r="48" spans="1:6" s="1" customFormat="1" ht="38.25" x14ac:dyDescent="0.2">
      <c r="A48" s="97"/>
      <c r="B48" s="24" t="s">
        <v>60</v>
      </c>
      <c r="C48" s="25"/>
      <c r="D48" s="17"/>
      <c r="E48" s="23"/>
      <c r="F48" s="55"/>
    </row>
    <row r="49" spans="1:6" s="1" customFormat="1" x14ac:dyDescent="0.2">
      <c r="A49" s="97"/>
      <c r="B49" s="24" t="s">
        <v>59</v>
      </c>
      <c r="C49" s="25">
        <v>1</v>
      </c>
      <c r="D49" s="17" t="s">
        <v>1</v>
      </c>
      <c r="E49" s="56"/>
      <c r="F49" s="23">
        <f>C49*E49</f>
        <v>0</v>
      </c>
    </row>
    <row r="50" spans="1:6" s="1" customFormat="1" x14ac:dyDescent="0.2">
      <c r="A50" s="97"/>
      <c r="B50" s="96"/>
      <c r="C50" s="25"/>
      <c r="D50" s="95"/>
      <c r="E50" s="25"/>
      <c r="F50" s="23"/>
    </row>
    <row r="51" spans="1:6" s="1" customFormat="1" x14ac:dyDescent="0.2">
      <c r="A51" s="209"/>
      <c r="B51" s="208"/>
      <c r="C51" s="207"/>
      <c r="D51" s="206"/>
      <c r="E51" s="207"/>
      <c r="F51" s="205"/>
    </row>
    <row r="52" spans="1:6" x14ac:dyDescent="0.2">
      <c r="A52" s="85">
        <f>COUNT($A$6:A51)+1</f>
        <v>10</v>
      </c>
      <c r="B52" s="204" t="s">
        <v>142</v>
      </c>
      <c r="C52" s="203"/>
      <c r="D52" s="202"/>
      <c r="E52" s="77"/>
      <c r="F52" s="201"/>
    </row>
    <row r="53" spans="1:6" ht="25.5" x14ac:dyDescent="0.2">
      <c r="A53" s="83"/>
      <c r="B53" s="94" t="s">
        <v>141</v>
      </c>
      <c r="C53" s="79"/>
      <c r="D53" s="81"/>
      <c r="E53" s="62"/>
      <c r="F53" s="76"/>
    </row>
    <row r="54" spans="1:6" x14ac:dyDescent="0.2">
      <c r="A54" s="83"/>
      <c r="B54" s="49"/>
      <c r="C54" s="79">
        <v>0</v>
      </c>
      <c r="D54" s="81" t="s">
        <v>1</v>
      </c>
      <c r="E54" s="92"/>
      <c r="F54" s="76">
        <f>C54*E54</f>
        <v>0</v>
      </c>
    </row>
    <row r="55" spans="1:6" x14ac:dyDescent="0.2">
      <c r="A55" s="91"/>
      <c r="B55" s="48"/>
      <c r="C55" s="74"/>
      <c r="D55" s="73"/>
      <c r="E55" s="62"/>
      <c r="F55" s="72"/>
    </row>
    <row r="56" spans="1:6" x14ac:dyDescent="0.2">
      <c r="A56" s="89"/>
      <c r="B56" s="22"/>
      <c r="C56" s="88"/>
      <c r="D56" s="87"/>
      <c r="E56" s="88"/>
      <c r="F56" s="86"/>
    </row>
    <row r="57" spans="1:6" x14ac:dyDescent="0.2">
      <c r="A57" s="85">
        <f>COUNT($A$6:A54)+1</f>
        <v>11</v>
      </c>
      <c r="B57" s="84" t="s">
        <v>58</v>
      </c>
      <c r="C57" s="79"/>
      <c r="D57" s="81"/>
      <c r="E57" s="77"/>
      <c r="F57" s="76"/>
    </row>
    <row r="58" spans="1:6" ht="25.5" x14ac:dyDescent="0.2">
      <c r="A58" s="83"/>
      <c r="B58" s="94" t="s">
        <v>57</v>
      </c>
      <c r="C58" s="79"/>
      <c r="D58" s="81"/>
      <c r="E58" s="79"/>
      <c r="F58" s="76"/>
    </row>
    <row r="59" spans="1:6" ht="14.25" x14ac:dyDescent="0.2">
      <c r="A59" s="83"/>
      <c r="B59" s="49"/>
      <c r="C59" s="79">
        <v>40</v>
      </c>
      <c r="D59" s="93" t="s">
        <v>8</v>
      </c>
      <c r="E59" s="92"/>
      <c r="F59" s="76">
        <f>C59*E59</f>
        <v>0</v>
      </c>
    </row>
    <row r="60" spans="1:6" x14ac:dyDescent="0.2">
      <c r="A60" s="91"/>
      <c r="B60" s="48"/>
      <c r="C60" s="74"/>
      <c r="D60" s="73"/>
      <c r="E60" s="90"/>
      <c r="F60" s="72"/>
    </row>
    <row r="61" spans="1:6" x14ac:dyDescent="0.2">
      <c r="A61" s="89"/>
      <c r="B61" s="22"/>
      <c r="C61" s="88"/>
      <c r="D61" s="87"/>
      <c r="E61" s="99"/>
      <c r="F61" s="86"/>
    </row>
    <row r="62" spans="1:6" x14ac:dyDescent="0.2">
      <c r="A62" s="85">
        <f>COUNT($A$6:A60)+1</f>
        <v>12</v>
      </c>
      <c r="B62" s="84" t="s">
        <v>174</v>
      </c>
      <c r="C62" s="79"/>
      <c r="D62" s="81"/>
      <c r="E62" s="77"/>
      <c r="F62" s="76"/>
    </row>
    <row r="63" spans="1:6" x14ac:dyDescent="0.2">
      <c r="A63" s="83"/>
      <c r="B63" s="94" t="s">
        <v>173</v>
      </c>
      <c r="C63" s="79"/>
      <c r="D63" s="81"/>
      <c r="E63" s="77"/>
      <c r="F63" s="76"/>
    </row>
    <row r="64" spans="1:6" x14ac:dyDescent="0.2">
      <c r="A64" s="83"/>
      <c r="B64" s="49"/>
      <c r="C64" s="79"/>
      <c r="D64" s="78">
        <v>0</v>
      </c>
      <c r="E64" s="77"/>
      <c r="F64" s="76">
        <f>D64*(SUM(F6:F59))</f>
        <v>0</v>
      </c>
    </row>
    <row r="65" spans="1:6" x14ac:dyDescent="0.2">
      <c r="A65" s="91"/>
      <c r="B65" s="48"/>
      <c r="C65" s="74"/>
      <c r="D65" s="233"/>
      <c r="E65" s="90"/>
      <c r="F65" s="72"/>
    </row>
    <row r="66" spans="1:6" x14ac:dyDescent="0.2">
      <c r="A66" s="89"/>
      <c r="B66" s="22"/>
      <c r="C66" s="88"/>
      <c r="D66" s="87"/>
      <c r="E66" s="86"/>
      <c r="F66" s="86"/>
    </row>
    <row r="67" spans="1:6" x14ac:dyDescent="0.2">
      <c r="A67" s="85">
        <f>COUNT($A$6:A65)+1</f>
        <v>13</v>
      </c>
      <c r="B67" s="84" t="s">
        <v>56</v>
      </c>
      <c r="C67" s="79"/>
      <c r="D67" s="81"/>
      <c r="E67" s="76"/>
      <c r="F67" s="76"/>
    </row>
    <row r="68" spans="1:6" ht="38.25" x14ac:dyDescent="0.2">
      <c r="A68" s="83"/>
      <c r="B68" s="82" t="s">
        <v>55</v>
      </c>
      <c r="C68" s="79"/>
      <c r="D68" s="81"/>
      <c r="E68" s="77"/>
      <c r="F68" s="76"/>
    </row>
    <row r="69" spans="1:6" x14ac:dyDescent="0.2">
      <c r="A69" s="80"/>
      <c r="B69" s="49"/>
      <c r="C69" s="79"/>
      <c r="D69" s="78">
        <v>0.1</v>
      </c>
      <c r="E69" s="77"/>
      <c r="F69" s="76">
        <f>D69*(SUM(F6:F59))</f>
        <v>0</v>
      </c>
    </row>
    <row r="70" spans="1:6" x14ac:dyDescent="0.2">
      <c r="A70" s="75"/>
      <c r="B70" s="48"/>
      <c r="C70" s="74"/>
      <c r="D70" s="73"/>
      <c r="E70" s="72"/>
      <c r="F70" s="72"/>
    </row>
    <row r="71" spans="1:6" x14ac:dyDescent="0.2">
      <c r="A71" s="71"/>
      <c r="B71" s="70" t="s">
        <v>54</v>
      </c>
      <c r="C71" s="69"/>
      <c r="D71" s="68"/>
      <c r="E71" s="67" t="s">
        <v>12</v>
      </c>
      <c r="F71" s="66">
        <f>SUM(F6:F70)</f>
        <v>0</v>
      </c>
    </row>
  </sheetData>
  <sheetProtection password="CF65" sheet="1" objects="1" scenarios="1"/>
  <pageMargins left="0.78740157480314965" right="0.27559055118110237" top="0.86614173228346458" bottom="0.74803149606299213" header="0.31496062992125984" footer="0.31496062992125984"/>
  <pageSetup paperSize="9" orientation="portrait" r:id="rId1"/>
  <headerFooter alignWithMargins="0">
    <oddHeader>&amp;L&amp;"Arial,Navadno"&amp;8ENERGETIKA LJUBLJANA d.o.o.
SEKTOR ZA INVESTICIJE IN RAZVOJ - SLUŽBA ZA PROJEKTIRANJE
št. projekta: S 3100, S 3140/22273 30480/21224&amp;RJPE-SIR-28/23</oddHeader>
    <oddFooter>&amp;C&amp;"Arial,Navadno"&amp;P / &amp;N</oddFooter>
  </headerFooter>
  <rowBreaks count="1" manualBreakCount="1">
    <brk id="40" max="16383" man="1"/>
  </row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F76"/>
  <sheetViews>
    <sheetView showGridLines="0" topLeftCell="A45" zoomScaleNormal="100" zoomScaleSheetLayoutView="100" workbookViewId="0">
      <selection activeCell="J67" sqref="J67"/>
    </sheetView>
  </sheetViews>
  <sheetFormatPr defaultColWidth="9.140625" defaultRowHeight="12.75" x14ac:dyDescent="0.2"/>
  <cols>
    <col min="1" max="1" width="5.7109375" style="65" customWidth="1"/>
    <col min="2" max="2" width="50.7109375" style="21" customWidth="1"/>
    <col min="3" max="3" width="7.7109375" style="64" customWidth="1"/>
    <col min="4" max="4" width="4.7109375" style="62" customWidth="1"/>
    <col min="5" max="5" width="11.7109375" style="63" customWidth="1"/>
    <col min="6" max="6" width="12.7109375" style="63" customWidth="1"/>
    <col min="7" max="16384" width="9.140625" style="62"/>
  </cols>
  <sheetData>
    <row r="1" spans="1:6" x14ac:dyDescent="0.2">
      <c r="A1" s="110" t="s">
        <v>86</v>
      </c>
      <c r="B1" s="111" t="s">
        <v>4</v>
      </c>
      <c r="C1" s="109"/>
      <c r="D1" s="108"/>
      <c r="E1" s="107"/>
      <c r="F1" s="107"/>
    </row>
    <row r="2" spans="1:6" x14ac:dyDescent="0.2">
      <c r="A2" s="110" t="s">
        <v>85</v>
      </c>
      <c r="B2" s="111" t="s">
        <v>18</v>
      </c>
      <c r="C2" s="109"/>
      <c r="D2" s="108"/>
      <c r="E2" s="107"/>
      <c r="F2" s="107"/>
    </row>
    <row r="3" spans="1:6" x14ac:dyDescent="0.2">
      <c r="A3" s="110" t="s">
        <v>41</v>
      </c>
      <c r="B3" s="27" t="s">
        <v>183</v>
      </c>
      <c r="C3" s="109"/>
      <c r="D3" s="108"/>
      <c r="E3" s="107"/>
      <c r="F3" s="107"/>
    </row>
    <row r="4" spans="1:6" x14ac:dyDescent="0.2">
      <c r="A4" s="110"/>
      <c r="B4" s="27" t="s">
        <v>177</v>
      </c>
      <c r="C4" s="109"/>
      <c r="D4" s="108"/>
      <c r="E4" s="107"/>
      <c r="F4" s="107"/>
    </row>
    <row r="5" spans="1:6" s="21" customFormat="1" ht="76.5" x14ac:dyDescent="0.2">
      <c r="A5" s="28" t="s">
        <v>0</v>
      </c>
      <c r="B5" s="106" t="s">
        <v>7</v>
      </c>
      <c r="C5" s="29" t="s">
        <v>5</v>
      </c>
      <c r="D5" s="29" t="s">
        <v>6</v>
      </c>
      <c r="E5" s="30" t="s">
        <v>9</v>
      </c>
      <c r="F5" s="30" t="s">
        <v>10</v>
      </c>
    </row>
    <row r="6" spans="1:6" ht="15.75" x14ac:dyDescent="0.25">
      <c r="A6" s="188">
        <v>1</v>
      </c>
      <c r="B6" s="187"/>
      <c r="C6" s="186"/>
      <c r="D6" s="185"/>
      <c r="E6" s="184"/>
      <c r="F6" s="184"/>
    </row>
    <row r="7" spans="1:6" ht="15.75" x14ac:dyDescent="0.25">
      <c r="A7" s="83">
        <f>COUNT(A6+1)</f>
        <v>1</v>
      </c>
      <c r="B7" s="84" t="s">
        <v>105</v>
      </c>
      <c r="C7" s="200"/>
      <c r="D7" s="40"/>
      <c r="E7" s="199"/>
      <c r="F7" s="199"/>
    </row>
    <row r="8" spans="1:6" ht="25.5" x14ac:dyDescent="0.2">
      <c r="A8" s="83"/>
      <c r="B8" s="105" t="s">
        <v>104</v>
      </c>
      <c r="C8" s="79"/>
      <c r="D8" s="81"/>
      <c r="E8" s="77"/>
      <c r="F8" s="77"/>
    </row>
    <row r="9" spans="1:6" ht="14.25" x14ac:dyDescent="0.2">
      <c r="A9" s="83"/>
      <c r="B9" s="102" t="s">
        <v>129</v>
      </c>
      <c r="C9" s="25">
        <v>50</v>
      </c>
      <c r="D9" s="93" t="s">
        <v>8</v>
      </c>
      <c r="E9" s="92"/>
      <c r="F9" s="76">
        <f>C9*E9</f>
        <v>0</v>
      </c>
    </row>
    <row r="10" spans="1:6" x14ac:dyDescent="0.2">
      <c r="A10" s="91"/>
      <c r="B10" s="101"/>
      <c r="C10" s="26"/>
      <c r="D10" s="104"/>
      <c r="E10" s="72"/>
      <c r="F10" s="72"/>
    </row>
    <row r="11" spans="1:6" x14ac:dyDescent="0.2">
      <c r="A11" s="89"/>
      <c r="B11" s="100"/>
      <c r="C11" s="98"/>
      <c r="D11" s="103"/>
      <c r="E11" s="86"/>
      <c r="F11" s="86"/>
    </row>
    <row r="12" spans="1:6" ht="14.25" x14ac:dyDescent="0.2">
      <c r="A12" s="85">
        <f>COUNT($A$7:A11)+1</f>
        <v>2</v>
      </c>
      <c r="B12" s="131" t="s">
        <v>81</v>
      </c>
      <c r="C12" s="25"/>
      <c r="D12" s="81"/>
      <c r="E12" s="77"/>
      <c r="F12" s="77"/>
    </row>
    <row r="13" spans="1:6" ht="14.25" x14ac:dyDescent="0.2">
      <c r="A13" s="83"/>
      <c r="B13" s="82" t="s">
        <v>80</v>
      </c>
      <c r="C13" s="25"/>
      <c r="D13" s="81"/>
      <c r="E13" s="77"/>
      <c r="F13" s="77"/>
    </row>
    <row r="14" spans="1:6" x14ac:dyDescent="0.2">
      <c r="A14" s="83"/>
      <c r="B14" s="102" t="s">
        <v>123</v>
      </c>
      <c r="C14" s="25">
        <v>2</v>
      </c>
      <c r="D14" s="81" t="s">
        <v>1</v>
      </c>
      <c r="E14" s="56"/>
      <c r="F14" s="76">
        <f>C14*E14</f>
        <v>0</v>
      </c>
    </row>
    <row r="15" spans="1:6" x14ac:dyDescent="0.2">
      <c r="A15" s="91"/>
      <c r="B15" s="101"/>
      <c r="C15" s="26"/>
      <c r="D15" s="73"/>
      <c r="E15" s="72"/>
      <c r="F15" s="72"/>
    </row>
    <row r="16" spans="1:6" x14ac:dyDescent="0.2">
      <c r="A16" s="89"/>
      <c r="B16" s="22"/>
      <c r="C16" s="98"/>
      <c r="D16" s="87"/>
      <c r="E16" s="99"/>
      <c r="F16" s="99"/>
    </row>
    <row r="17" spans="1:6" ht="14.25" x14ac:dyDescent="0.2">
      <c r="A17" s="85">
        <f>COUNT($A$7:A16)+1</f>
        <v>3</v>
      </c>
      <c r="B17" s="131" t="s">
        <v>79</v>
      </c>
      <c r="C17" s="25"/>
      <c r="D17" s="81"/>
      <c r="E17" s="77"/>
      <c r="F17" s="77"/>
    </row>
    <row r="18" spans="1:6" ht="14.25" x14ac:dyDescent="0.2">
      <c r="A18" s="83"/>
      <c r="B18" s="82" t="s">
        <v>78</v>
      </c>
      <c r="C18" s="25"/>
      <c r="D18" s="81"/>
      <c r="E18" s="77"/>
      <c r="F18" s="77"/>
    </row>
    <row r="19" spans="1:6" x14ac:dyDescent="0.2">
      <c r="A19" s="83"/>
      <c r="B19" s="102" t="s">
        <v>123</v>
      </c>
      <c r="C19" s="25">
        <v>1</v>
      </c>
      <c r="D19" s="81" t="s">
        <v>1</v>
      </c>
      <c r="E19" s="56"/>
      <c r="F19" s="76">
        <f>C19*E19</f>
        <v>0</v>
      </c>
    </row>
    <row r="20" spans="1:6" x14ac:dyDescent="0.2">
      <c r="A20" s="91"/>
      <c r="B20" s="101"/>
      <c r="C20" s="26"/>
      <c r="D20" s="73"/>
      <c r="E20" s="72"/>
      <c r="F20" s="72"/>
    </row>
    <row r="21" spans="1:6" x14ac:dyDescent="0.2">
      <c r="A21" s="198"/>
      <c r="B21" s="197"/>
      <c r="C21" s="98"/>
      <c r="D21" s="87"/>
      <c r="E21" s="99"/>
      <c r="F21" s="99"/>
    </row>
    <row r="22" spans="1:6" x14ac:dyDescent="0.2">
      <c r="A22" s="85">
        <f>COUNT($A$7:A21)+1</f>
        <v>4</v>
      </c>
      <c r="B22" s="84" t="s">
        <v>114</v>
      </c>
      <c r="C22" s="25"/>
      <c r="D22" s="81"/>
      <c r="E22" s="77"/>
      <c r="F22" s="77"/>
    </row>
    <row r="23" spans="1:6" x14ac:dyDescent="0.2">
      <c r="A23" s="83"/>
      <c r="B23" s="94" t="s">
        <v>113</v>
      </c>
      <c r="C23" s="25"/>
      <c r="D23" s="81"/>
      <c r="E23" s="77"/>
      <c r="F23" s="77"/>
    </row>
    <row r="24" spans="1:6" x14ac:dyDescent="0.2">
      <c r="A24" s="83"/>
      <c r="B24" s="102" t="s">
        <v>140</v>
      </c>
      <c r="C24" s="25">
        <v>1</v>
      </c>
      <c r="D24" s="81" t="s">
        <v>1</v>
      </c>
      <c r="E24" s="56"/>
      <c r="F24" s="76">
        <f>C24*E24</f>
        <v>0</v>
      </c>
    </row>
    <row r="25" spans="1:6" x14ac:dyDescent="0.2">
      <c r="A25" s="91"/>
      <c r="B25" s="101"/>
      <c r="C25" s="26"/>
      <c r="D25" s="73"/>
      <c r="E25" s="72"/>
      <c r="F25" s="72"/>
    </row>
    <row r="26" spans="1:6" x14ac:dyDescent="0.2">
      <c r="A26" s="89"/>
      <c r="B26" s="22"/>
      <c r="C26" s="98"/>
      <c r="D26" s="87"/>
      <c r="E26" s="99"/>
      <c r="F26" s="99"/>
    </row>
    <row r="27" spans="1:6" x14ac:dyDescent="0.2">
      <c r="A27" s="85">
        <f>COUNT($A$7:A25)+1</f>
        <v>5</v>
      </c>
      <c r="B27" s="84" t="s">
        <v>76</v>
      </c>
      <c r="C27" s="25"/>
      <c r="D27" s="81"/>
      <c r="E27" s="77"/>
      <c r="F27" s="77"/>
    </row>
    <row r="28" spans="1:6" x14ac:dyDescent="0.2">
      <c r="A28" s="83"/>
      <c r="B28" s="94" t="s">
        <v>75</v>
      </c>
      <c r="C28" s="25"/>
      <c r="D28" s="81"/>
      <c r="E28" s="77"/>
      <c r="F28" s="77"/>
    </row>
    <row r="29" spans="1:6" x14ac:dyDescent="0.2">
      <c r="A29" s="83"/>
      <c r="B29" s="102" t="s">
        <v>124</v>
      </c>
      <c r="C29" s="25">
        <v>1</v>
      </c>
      <c r="D29" s="81" t="s">
        <v>1</v>
      </c>
      <c r="E29" s="56"/>
      <c r="F29" s="76">
        <f>C29*E29</f>
        <v>0</v>
      </c>
    </row>
    <row r="30" spans="1:6" x14ac:dyDescent="0.2">
      <c r="A30" s="91"/>
      <c r="B30" s="101"/>
      <c r="C30" s="26"/>
      <c r="D30" s="73"/>
      <c r="E30" s="72"/>
      <c r="F30" s="72"/>
    </row>
    <row r="31" spans="1:6" x14ac:dyDescent="0.2">
      <c r="A31" s="89"/>
      <c r="B31" s="22"/>
      <c r="C31" s="98"/>
      <c r="D31" s="87"/>
      <c r="E31" s="99"/>
      <c r="F31" s="99"/>
    </row>
    <row r="32" spans="1:6" x14ac:dyDescent="0.2">
      <c r="A32" s="85">
        <f>COUNT($A$7:A31)+1</f>
        <v>6</v>
      </c>
      <c r="B32" s="84" t="s">
        <v>74</v>
      </c>
      <c r="C32" s="25"/>
      <c r="D32" s="81"/>
      <c r="E32" s="77"/>
      <c r="F32" s="77"/>
    </row>
    <row r="33" spans="1:6" ht="25.5" x14ac:dyDescent="0.2">
      <c r="A33" s="83"/>
      <c r="B33" s="94" t="s">
        <v>73</v>
      </c>
      <c r="C33" s="25"/>
      <c r="D33" s="81"/>
      <c r="E33" s="77"/>
      <c r="F33" s="77"/>
    </row>
    <row r="34" spans="1:6" x14ac:dyDescent="0.2">
      <c r="A34" s="83"/>
      <c r="B34" s="102" t="s">
        <v>124</v>
      </c>
      <c r="C34" s="25">
        <v>15</v>
      </c>
      <c r="D34" s="81" t="s">
        <v>1</v>
      </c>
      <c r="E34" s="56"/>
      <c r="F34" s="76">
        <f>C34*E34</f>
        <v>0</v>
      </c>
    </row>
    <row r="35" spans="1:6" x14ac:dyDescent="0.2">
      <c r="A35" s="91"/>
      <c r="B35" s="101"/>
      <c r="C35" s="26"/>
      <c r="D35" s="73"/>
      <c r="E35" s="72"/>
      <c r="F35" s="72"/>
    </row>
    <row r="36" spans="1:6" x14ac:dyDescent="0.2">
      <c r="A36" s="89"/>
      <c r="B36" s="100"/>
      <c r="C36" s="98"/>
      <c r="D36" s="87"/>
      <c r="E36" s="86"/>
      <c r="F36" s="86"/>
    </row>
    <row r="37" spans="1:6" x14ac:dyDescent="0.2">
      <c r="A37" s="85">
        <f>COUNT($A$7:A36)+1</f>
        <v>7</v>
      </c>
      <c r="B37" s="84" t="s">
        <v>116</v>
      </c>
      <c r="C37" s="25"/>
      <c r="D37" s="81"/>
      <c r="E37" s="77"/>
      <c r="F37" s="77"/>
    </row>
    <row r="38" spans="1:6" ht="38.25" x14ac:dyDescent="0.2">
      <c r="A38" s="83"/>
      <c r="B38" s="94" t="s">
        <v>115</v>
      </c>
      <c r="C38" s="25"/>
      <c r="D38" s="81"/>
      <c r="E38" s="77"/>
      <c r="F38" s="77"/>
    </row>
    <row r="39" spans="1:6" x14ac:dyDescent="0.2">
      <c r="A39" s="83"/>
      <c r="B39" s="102" t="s">
        <v>123</v>
      </c>
      <c r="C39" s="25">
        <v>1</v>
      </c>
      <c r="D39" s="81" t="s">
        <v>1</v>
      </c>
      <c r="E39" s="56"/>
      <c r="F39" s="76">
        <f>C39*E39</f>
        <v>0</v>
      </c>
    </row>
    <row r="40" spans="1:6" x14ac:dyDescent="0.2">
      <c r="A40" s="91"/>
      <c r="B40" s="101"/>
      <c r="C40" s="26"/>
      <c r="D40" s="73"/>
      <c r="E40" s="72"/>
      <c r="F40" s="72"/>
    </row>
    <row r="41" spans="1:6" x14ac:dyDescent="0.2">
      <c r="A41" s="89"/>
      <c r="B41" s="100"/>
      <c r="C41" s="98"/>
      <c r="D41" s="87"/>
      <c r="E41" s="86"/>
      <c r="F41" s="86"/>
    </row>
    <row r="42" spans="1:6" x14ac:dyDescent="0.2">
      <c r="A42" s="85">
        <f>COUNT($A$7:A41)+1</f>
        <v>8</v>
      </c>
      <c r="B42" s="84" t="s">
        <v>68</v>
      </c>
      <c r="C42" s="25"/>
      <c r="D42" s="81"/>
      <c r="E42" s="77"/>
      <c r="F42" s="77"/>
    </row>
    <row r="43" spans="1:6" ht="25.5" x14ac:dyDescent="0.2">
      <c r="A43" s="83"/>
      <c r="B43" s="94" t="s">
        <v>67</v>
      </c>
      <c r="C43" s="25"/>
      <c r="D43" s="81"/>
      <c r="E43" s="77"/>
      <c r="F43" s="77"/>
    </row>
    <row r="44" spans="1:6" x14ac:dyDescent="0.2">
      <c r="A44" s="83"/>
      <c r="B44" s="49" t="s">
        <v>66</v>
      </c>
      <c r="C44" s="25">
        <v>2</v>
      </c>
      <c r="D44" s="81" t="s">
        <v>1</v>
      </c>
      <c r="E44" s="56"/>
      <c r="F44" s="76">
        <f>C44*E44</f>
        <v>0</v>
      </c>
    </row>
    <row r="45" spans="1:6" x14ac:dyDescent="0.2">
      <c r="A45" s="91"/>
      <c r="B45" s="48"/>
      <c r="C45" s="26"/>
      <c r="D45" s="73"/>
      <c r="E45" s="72"/>
      <c r="F45" s="72"/>
    </row>
    <row r="46" spans="1:6" x14ac:dyDescent="0.2">
      <c r="A46" s="89"/>
      <c r="B46" s="22"/>
      <c r="C46" s="98"/>
      <c r="D46" s="87"/>
      <c r="E46" s="86"/>
      <c r="F46" s="86"/>
    </row>
    <row r="47" spans="1:6" x14ac:dyDescent="0.2">
      <c r="A47" s="85">
        <f>COUNT($A$7:A45)+1</f>
        <v>9</v>
      </c>
      <c r="B47" s="84" t="s">
        <v>63</v>
      </c>
      <c r="C47" s="25"/>
      <c r="D47" s="81"/>
      <c r="E47" s="81"/>
      <c r="F47" s="77"/>
    </row>
    <row r="48" spans="1:6" ht="102" x14ac:dyDescent="0.2">
      <c r="A48" s="83"/>
      <c r="B48" s="94" t="s">
        <v>62</v>
      </c>
      <c r="C48" s="25"/>
      <c r="D48" s="81"/>
      <c r="E48" s="77"/>
      <c r="F48" s="77"/>
    </row>
    <row r="49" spans="1:6" x14ac:dyDescent="0.2">
      <c r="A49" s="83"/>
      <c r="B49" s="49"/>
      <c r="C49" s="25">
        <v>1</v>
      </c>
      <c r="D49" s="81" t="s">
        <v>1</v>
      </c>
      <c r="E49" s="92"/>
      <c r="F49" s="76">
        <f>C49*E49</f>
        <v>0</v>
      </c>
    </row>
    <row r="50" spans="1:6" x14ac:dyDescent="0.2">
      <c r="A50" s="91"/>
      <c r="B50" s="48"/>
      <c r="C50" s="26"/>
      <c r="D50" s="73"/>
      <c r="E50" s="72"/>
      <c r="F50" s="72"/>
    </row>
    <row r="51" spans="1:6" s="1" customFormat="1" x14ac:dyDescent="0.2">
      <c r="A51" s="97"/>
      <c r="B51" s="96"/>
      <c r="C51" s="25"/>
      <c r="D51" s="95"/>
      <c r="E51" s="23"/>
      <c r="F51" s="23"/>
    </row>
    <row r="52" spans="1:6" s="1" customFormat="1" x14ac:dyDescent="0.2">
      <c r="A52" s="53">
        <f>COUNT($A$7:A50)+1</f>
        <v>10</v>
      </c>
      <c r="B52" s="54" t="s">
        <v>61</v>
      </c>
      <c r="C52" s="25"/>
      <c r="D52" s="17"/>
      <c r="E52" s="23"/>
      <c r="F52" s="55"/>
    </row>
    <row r="53" spans="1:6" s="1" customFormat="1" ht="38.25" x14ac:dyDescent="0.2">
      <c r="A53" s="97"/>
      <c r="B53" s="24" t="s">
        <v>60</v>
      </c>
      <c r="C53" s="25"/>
      <c r="D53" s="17"/>
      <c r="E53" s="23"/>
      <c r="F53" s="55"/>
    </row>
    <row r="54" spans="1:6" s="1" customFormat="1" x14ac:dyDescent="0.2">
      <c r="A54" s="97"/>
      <c r="B54" s="24" t="s">
        <v>137</v>
      </c>
      <c r="C54" s="25">
        <v>1</v>
      </c>
      <c r="D54" s="17" t="s">
        <v>1</v>
      </c>
      <c r="E54" s="56"/>
      <c r="F54" s="23">
        <f>C54*E54</f>
        <v>0</v>
      </c>
    </row>
    <row r="55" spans="1:6" s="1" customFormat="1" x14ac:dyDescent="0.2">
      <c r="A55" s="97"/>
      <c r="B55" s="96"/>
      <c r="C55" s="25"/>
      <c r="D55" s="95"/>
      <c r="E55" s="25"/>
      <c r="F55" s="23"/>
    </row>
    <row r="56" spans="1:6" s="1" customFormat="1" x14ac:dyDescent="0.2">
      <c r="A56" s="209"/>
      <c r="B56" s="208"/>
      <c r="C56" s="207"/>
      <c r="D56" s="206"/>
      <c r="E56" s="207"/>
      <c r="F56" s="205"/>
    </row>
    <row r="57" spans="1:6" x14ac:dyDescent="0.2">
      <c r="A57" s="85">
        <f>COUNT($A$7:A56)+1</f>
        <v>11</v>
      </c>
      <c r="B57" s="204" t="s">
        <v>142</v>
      </c>
      <c r="C57" s="203"/>
      <c r="D57" s="202"/>
      <c r="E57" s="77"/>
      <c r="F57" s="201"/>
    </row>
    <row r="58" spans="1:6" ht="25.5" x14ac:dyDescent="0.2">
      <c r="A58" s="83"/>
      <c r="B58" s="94" t="s">
        <v>141</v>
      </c>
      <c r="C58" s="79"/>
      <c r="D58" s="81"/>
      <c r="E58" s="62"/>
      <c r="F58" s="76"/>
    </row>
    <row r="59" spans="1:6" x14ac:dyDescent="0.2">
      <c r="A59" s="83"/>
      <c r="B59" s="49"/>
      <c r="C59" s="79">
        <v>0</v>
      </c>
      <c r="D59" s="81" t="s">
        <v>1</v>
      </c>
      <c r="E59" s="92"/>
      <c r="F59" s="76">
        <f>C59*E59</f>
        <v>0</v>
      </c>
    </row>
    <row r="60" spans="1:6" x14ac:dyDescent="0.2">
      <c r="A60" s="91"/>
      <c r="B60" s="48"/>
      <c r="C60" s="74"/>
      <c r="D60" s="73"/>
      <c r="E60" s="62"/>
      <c r="F60" s="72"/>
    </row>
    <row r="61" spans="1:6" x14ac:dyDescent="0.2">
      <c r="A61" s="89"/>
      <c r="B61" s="22"/>
      <c r="C61" s="88"/>
      <c r="D61" s="87"/>
      <c r="E61" s="88"/>
      <c r="F61" s="86"/>
    </row>
    <row r="62" spans="1:6" x14ac:dyDescent="0.2">
      <c r="A62" s="85">
        <f>COUNT($A$7:A59)+1</f>
        <v>12</v>
      </c>
      <c r="B62" s="84" t="s">
        <v>58</v>
      </c>
      <c r="C62" s="79"/>
      <c r="D62" s="81"/>
      <c r="E62" s="77"/>
      <c r="F62" s="76"/>
    </row>
    <row r="63" spans="1:6" ht="25.5" x14ac:dyDescent="0.2">
      <c r="A63" s="83"/>
      <c r="B63" s="94" t="s">
        <v>57</v>
      </c>
      <c r="C63" s="79"/>
      <c r="D63" s="81"/>
      <c r="E63" s="79"/>
      <c r="F63" s="76"/>
    </row>
    <row r="64" spans="1:6" ht="14.25" x14ac:dyDescent="0.2">
      <c r="A64" s="83"/>
      <c r="B64" s="49"/>
      <c r="C64" s="79">
        <v>50</v>
      </c>
      <c r="D64" s="93" t="s">
        <v>8</v>
      </c>
      <c r="E64" s="92"/>
      <c r="F64" s="76">
        <f>C64*E64</f>
        <v>0</v>
      </c>
    </row>
    <row r="65" spans="1:6" x14ac:dyDescent="0.2">
      <c r="A65" s="91"/>
      <c r="B65" s="48"/>
      <c r="C65" s="74"/>
      <c r="D65" s="73"/>
      <c r="E65" s="90"/>
      <c r="F65" s="72"/>
    </row>
    <row r="66" spans="1:6" x14ac:dyDescent="0.2">
      <c r="A66" s="89"/>
      <c r="B66" s="22"/>
      <c r="C66" s="88"/>
      <c r="D66" s="87"/>
      <c r="E66" s="99"/>
      <c r="F66" s="86"/>
    </row>
    <row r="67" spans="1:6" x14ac:dyDescent="0.2">
      <c r="A67" s="85">
        <f>COUNT($A$7:A65)+1</f>
        <v>13</v>
      </c>
      <c r="B67" s="84" t="s">
        <v>174</v>
      </c>
      <c r="C67" s="79"/>
      <c r="D67" s="81"/>
      <c r="E67" s="77"/>
      <c r="F67" s="76"/>
    </row>
    <row r="68" spans="1:6" x14ac:dyDescent="0.2">
      <c r="A68" s="83"/>
      <c r="B68" s="94" t="s">
        <v>173</v>
      </c>
      <c r="C68" s="79"/>
      <c r="D68" s="81"/>
      <c r="E68" s="77"/>
      <c r="F68" s="76"/>
    </row>
    <row r="69" spans="1:6" x14ac:dyDescent="0.2">
      <c r="A69" s="83"/>
      <c r="B69" s="49"/>
      <c r="C69" s="79"/>
      <c r="D69" s="78">
        <v>0</v>
      </c>
      <c r="E69" s="77"/>
      <c r="F69" s="76">
        <f>D69*(SUM(F9:F64))</f>
        <v>0</v>
      </c>
    </row>
    <row r="70" spans="1:6" x14ac:dyDescent="0.2">
      <c r="A70" s="91"/>
      <c r="B70" s="48"/>
      <c r="C70" s="74"/>
      <c r="D70" s="233"/>
      <c r="E70" s="90"/>
      <c r="F70" s="72"/>
    </row>
    <row r="71" spans="1:6" x14ac:dyDescent="0.2">
      <c r="A71" s="89"/>
      <c r="B71" s="22"/>
      <c r="C71" s="88"/>
      <c r="D71" s="87"/>
      <c r="E71" s="86"/>
      <c r="F71" s="86"/>
    </row>
    <row r="72" spans="1:6" x14ac:dyDescent="0.2">
      <c r="A72" s="85">
        <f>COUNT($A$7:A70)+1</f>
        <v>14</v>
      </c>
      <c r="B72" s="84" t="s">
        <v>56</v>
      </c>
      <c r="C72" s="79"/>
      <c r="D72" s="81"/>
      <c r="E72" s="76"/>
      <c r="F72" s="76"/>
    </row>
    <row r="73" spans="1:6" ht="38.25" x14ac:dyDescent="0.2">
      <c r="A73" s="83"/>
      <c r="B73" s="82" t="s">
        <v>55</v>
      </c>
      <c r="C73" s="79"/>
      <c r="D73" s="81"/>
      <c r="E73" s="77"/>
      <c r="F73" s="76"/>
    </row>
    <row r="74" spans="1:6" x14ac:dyDescent="0.2">
      <c r="A74" s="80"/>
      <c r="B74" s="49"/>
      <c r="C74" s="79"/>
      <c r="D74" s="78">
        <v>0.1</v>
      </c>
      <c r="E74" s="77"/>
      <c r="F74" s="76">
        <f>D74*(SUM(F9:F64))</f>
        <v>0</v>
      </c>
    </row>
    <row r="75" spans="1:6" x14ac:dyDescent="0.2">
      <c r="A75" s="75"/>
      <c r="B75" s="48"/>
      <c r="C75" s="74"/>
      <c r="D75" s="73"/>
      <c r="E75" s="72"/>
      <c r="F75" s="72"/>
    </row>
    <row r="76" spans="1:6" x14ac:dyDescent="0.2">
      <c r="A76" s="71"/>
      <c r="B76" s="70" t="s">
        <v>54</v>
      </c>
      <c r="C76" s="69"/>
      <c r="D76" s="68"/>
      <c r="E76" s="67" t="s">
        <v>12</v>
      </c>
      <c r="F76" s="66">
        <f>SUM(F9:F75)</f>
        <v>0</v>
      </c>
    </row>
  </sheetData>
  <sheetProtection password="CF65" sheet="1" objects="1" scenarios="1"/>
  <pageMargins left="0.78740157480314965" right="0.27559055118110237" top="0.86614173228346458" bottom="0.74803149606299213" header="0.31496062992125984" footer="0.31496062992125984"/>
  <pageSetup paperSize="9" orientation="portrait" r:id="rId1"/>
  <headerFooter alignWithMargins="0">
    <oddHeader>&amp;L&amp;"Arial,Navadno"&amp;8ENERGETIKA LJUBLJANA d.o.o.
SEKTOR ZA INVESTICIJE IN RAZVOJ - SLUŽBA ZA PROJEKTIRANJE
št. projekta: S 3100, S 3140/22273 30480/21224&amp;RJPE-SIR-28/23</oddHeader>
    <oddFooter>&amp;C&amp;"Arial,Navadno"&amp;P / &amp;N</oddFooter>
  </headerFooter>
  <rowBreaks count="1" manualBreakCount="1">
    <brk id="45" max="16383" man="1"/>
  </row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G57"/>
  <sheetViews>
    <sheetView showGridLines="0" zoomScaleNormal="100" zoomScaleSheetLayoutView="100" workbookViewId="0">
      <selection activeCell="L55" sqref="L55"/>
    </sheetView>
  </sheetViews>
  <sheetFormatPr defaultColWidth="9" defaultRowHeight="12.75" x14ac:dyDescent="0.2"/>
  <cols>
    <col min="1" max="1" width="5.7109375" style="65" customWidth="1"/>
    <col min="2" max="2" width="50.7109375" style="114" customWidth="1"/>
    <col min="3" max="3" width="7.7109375" style="113" customWidth="1"/>
    <col min="4" max="4" width="4.7109375" style="113" customWidth="1"/>
    <col min="5" max="5" width="11.7109375" style="112" customWidth="1"/>
    <col min="6" max="6" width="12.140625" style="112" customWidth="1"/>
    <col min="7" max="256" width="9" style="62"/>
    <col min="257" max="257" width="6.7109375" style="62" bestFit="1" customWidth="1"/>
    <col min="258" max="258" width="41.28515625" style="62" customWidth="1"/>
    <col min="259" max="259" width="6" style="62" bestFit="1" customWidth="1"/>
    <col min="260" max="260" width="3.7109375" style="62" customWidth="1"/>
    <col min="261" max="261" width="15.28515625" style="62" customWidth="1"/>
    <col min="262" max="262" width="13.42578125" style="62" customWidth="1"/>
    <col min="263" max="512" width="9" style="62"/>
    <col min="513" max="513" width="6.7109375" style="62" bestFit="1" customWidth="1"/>
    <col min="514" max="514" width="41.28515625" style="62" customWidth="1"/>
    <col min="515" max="515" width="6" style="62" bestFit="1" customWidth="1"/>
    <col min="516" max="516" width="3.7109375" style="62" customWidth="1"/>
    <col min="517" max="517" width="15.28515625" style="62" customWidth="1"/>
    <col min="518" max="518" width="13.42578125" style="62" customWidth="1"/>
    <col min="519" max="768" width="9" style="62"/>
    <col min="769" max="769" width="6.7109375" style="62" bestFit="1" customWidth="1"/>
    <col min="770" max="770" width="41.28515625" style="62" customWidth="1"/>
    <col min="771" max="771" width="6" style="62" bestFit="1" customWidth="1"/>
    <col min="772" max="772" width="3.7109375" style="62" customWidth="1"/>
    <col min="773" max="773" width="15.28515625" style="62" customWidth="1"/>
    <col min="774" max="774" width="13.42578125" style="62" customWidth="1"/>
    <col min="775" max="1024" width="9" style="62"/>
    <col min="1025" max="1025" width="6.7109375" style="62" bestFit="1" customWidth="1"/>
    <col min="1026" max="1026" width="41.28515625" style="62" customWidth="1"/>
    <col min="1027" max="1027" width="6" style="62" bestFit="1" customWidth="1"/>
    <col min="1028" max="1028" width="3.7109375" style="62" customWidth="1"/>
    <col min="1029" max="1029" width="15.28515625" style="62" customWidth="1"/>
    <col min="1030" max="1030" width="13.42578125" style="62" customWidth="1"/>
    <col min="1031" max="1280" width="9" style="62"/>
    <col min="1281" max="1281" width="6.7109375" style="62" bestFit="1" customWidth="1"/>
    <col min="1282" max="1282" width="41.28515625" style="62" customWidth="1"/>
    <col min="1283" max="1283" width="6" style="62" bestFit="1" customWidth="1"/>
    <col min="1284" max="1284" width="3.7109375" style="62" customWidth="1"/>
    <col min="1285" max="1285" width="15.28515625" style="62" customWidth="1"/>
    <col min="1286" max="1286" width="13.42578125" style="62" customWidth="1"/>
    <col min="1287" max="1536" width="9" style="62"/>
    <col min="1537" max="1537" width="6.7109375" style="62" bestFit="1" customWidth="1"/>
    <col min="1538" max="1538" width="41.28515625" style="62" customWidth="1"/>
    <col min="1539" max="1539" width="6" style="62" bestFit="1" customWidth="1"/>
    <col min="1540" max="1540" width="3.7109375" style="62" customWidth="1"/>
    <col min="1541" max="1541" width="15.28515625" style="62" customWidth="1"/>
    <col min="1542" max="1542" width="13.42578125" style="62" customWidth="1"/>
    <col min="1543" max="1792" width="9" style="62"/>
    <col min="1793" max="1793" width="6.7109375" style="62" bestFit="1" customWidth="1"/>
    <col min="1794" max="1794" width="41.28515625" style="62" customWidth="1"/>
    <col min="1795" max="1795" width="6" style="62" bestFit="1" customWidth="1"/>
    <col min="1796" max="1796" width="3.7109375" style="62" customWidth="1"/>
    <col min="1797" max="1797" width="15.28515625" style="62" customWidth="1"/>
    <col min="1798" max="1798" width="13.42578125" style="62" customWidth="1"/>
    <col min="1799" max="2048" width="9" style="62"/>
    <col min="2049" max="2049" width="6.7109375" style="62" bestFit="1" customWidth="1"/>
    <col min="2050" max="2050" width="41.28515625" style="62" customWidth="1"/>
    <col min="2051" max="2051" width="6" style="62" bestFit="1" customWidth="1"/>
    <col min="2052" max="2052" width="3.7109375" style="62" customWidth="1"/>
    <col min="2053" max="2053" width="15.28515625" style="62" customWidth="1"/>
    <col min="2054" max="2054" width="13.42578125" style="62" customWidth="1"/>
    <col min="2055" max="2304" width="9" style="62"/>
    <col min="2305" max="2305" width="6.7109375" style="62" bestFit="1" customWidth="1"/>
    <col min="2306" max="2306" width="41.28515625" style="62" customWidth="1"/>
    <col min="2307" max="2307" width="6" style="62" bestFit="1" customWidth="1"/>
    <col min="2308" max="2308" width="3.7109375" style="62" customWidth="1"/>
    <col min="2309" max="2309" width="15.28515625" style="62" customWidth="1"/>
    <col min="2310" max="2310" width="13.42578125" style="62" customWidth="1"/>
    <col min="2311" max="2560" width="9" style="62"/>
    <col min="2561" max="2561" width="6.7109375" style="62" bestFit="1" customWidth="1"/>
    <col min="2562" max="2562" width="41.28515625" style="62" customWidth="1"/>
    <col min="2563" max="2563" width="6" style="62" bestFit="1" customWidth="1"/>
    <col min="2564" max="2564" width="3.7109375" style="62" customWidth="1"/>
    <col min="2565" max="2565" width="15.28515625" style="62" customWidth="1"/>
    <col min="2566" max="2566" width="13.42578125" style="62" customWidth="1"/>
    <col min="2567" max="2816" width="9" style="62"/>
    <col min="2817" max="2817" width="6.7109375" style="62" bestFit="1" customWidth="1"/>
    <col min="2818" max="2818" width="41.28515625" style="62" customWidth="1"/>
    <col min="2819" max="2819" width="6" style="62" bestFit="1" customWidth="1"/>
    <col min="2820" max="2820" width="3.7109375" style="62" customWidth="1"/>
    <col min="2821" max="2821" width="15.28515625" style="62" customWidth="1"/>
    <col min="2822" max="2822" width="13.42578125" style="62" customWidth="1"/>
    <col min="2823" max="3072" width="9" style="62"/>
    <col min="3073" max="3073" width="6.7109375" style="62" bestFit="1" customWidth="1"/>
    <col min="3074" max="3074" width="41.28515625" style="62" customWidth="1"/>
    <col min="3075" max="3075" width="6" style="62" bestFit="1" customWidth="1"/>
    <col min="3076" max="3076" width="3.7109375" style="62" customWidth="1"/>
    <col min="3077" max="3077" width="15.28515625" style="62" customWidth="1"/>
    <col min="3078" max="3078" width="13.42578125" style="62" customWidth="1"/>
    <col min="3079" max="3328" width="9" style="62"/>
    <col min="3329" max="3329" width="6.7109375" style="62" bestFit="1" customWidth="1"/>
    <col min="3330" max="3330" width="41.28515625" style="62" customWidth="1"/>
    <col min="3331" max="3331" width="6" style="62" bestFit="1" customWidth="1"/>
    <col min="3332" max="3332" width="3.7109375" style="62" customWidth="1"/>
    <col min="3333" max="3333" width="15.28515625" style="62" customWidth="1"/>
    <col min="3334" max="3334" width="13.42578125" style="62" customWidth="1"/>
    <col min="3335" max="3584" width="9" style="62"/>
    <col min="3585" max="3585" width="6.7109375" style="62" bestFit="1" customWidth="1"/>
    <col min="3586" max="3586" width="41.28515625" style="62" customWidth="1"/>
    <col min="3587" max="3587" width="6" style="62" bestFit="1" customWidth="1"/>
    <col min="3588" max="3588" width="3.7109375" style="62" customWidth="1"/>
    <col min="3589" max="3589" width="15.28515625" style="62" customWidth="1"/>
    <col min="3590" max="3590" width="13.42578125" style="62" customWidth="1"/>
    <col min="3591" max="3840" width="9" style="62"/>
    <col min="3841" max="3841" width="6.7109375" style="62" bestFit="1" customWidth="1"/>
    <col min="3842" max="3842" width="41.28515625" style="62" customWidth="1"/>
    <col min="3843" max="3843" width="6" style="62" bestFit="1" customWidth="1"/>
    <col min="3844" max="3844" width="3.7109375" style="62" customWidth="1"/>
    <col min="3845" max="3845" width="15.28515625" style="62" customWidth="1"/>
    <col min="3846" max="3846" width="13.42578125" style="62" customWidth="1"/>
    <col min="3847" max="4096" width="9" style="62"/>
    <col min="4097" max="4097" width="6.7109375" style="62" bestFit="1" customWidth="1"/>
    <col min="4098" max="4098" width="41.28515625" style="62" customWidth="1"/>
    <col min="4099" max="4099" width="6" style="62" bestFit="1" customWidth="1"/>
    <col min="4100" max="4100" width="3.7109375" style="62" customWidth="1"/>
    <col min="4101" max="4101" width="15.28515625" style="62" customWidth="1"/>
    <col min="4102" max="4102" width="13.42578125" style="62" customWidth="1"/>
    <col min="4103" max="4352" width="9" style="62"/>
    <col min="4353" max="4353" width="6.7109375" style="62" bestFit="1" customWidth="1"/>
    <col min="4354" max="4354" width="41.28515625" style="62" customWidth="1"/>
    <col min="4355" max="4355" width="6" style="62" bestFit="1" customWidth="1"/>
    <col min="4356" max="4356" width="3.7109375" style="62" customWidth="1"/>
    <col min="4357" max="4357" width="15.28515625" style="62" customWidth="1"/>
    <col min="4358" max="4358" width="13.42578125" style="62" customWidth="1"/>
    <col min="4359" max="4608" width="9" style="62"/>
    <col min="4609" max="4609" width="6.7109375" style="62" bestFit="1" customWidth="1"/>
    <col min="4610" max="4610" width="41.28515625" style="62" customWidth="1"/>
    <col min="4611" max="4611" width="6" style="62" bestFit="1" customWidth="1"/>
    <col min="4612" max="4612" width="3.7109375" style="62" customWidth="1"/>
    <col min="4613" max="4613" width="15.28515625" style="62" customWidth="1"/>
    <col min="4614" max="4614" width="13.42578125" style="62" customWidth="1"/>
    <col min="4615" max="4864" width="9" style="62"/>
    <col min="4865" max="4865" width="6.7109375" style="62" bestFit="1" customWidth="1"/>
    <col min="4866" max="4866" width="41.28515625" style="62" customWidth="1"/>
    <col min="4867" max="4867" width="6" style="62" bestFit="1" customWidth="1"/>
    <col min="4868" max="4868" width="3.7109375" style="62" customWidth="1"/>
    <col min="4869" max="4869" width="15.28515625" style="62" customWidth="1"/>
    <col min="4870" max="4870" width="13.42578125" style="62" customWidth="1"/>
    <col min="4871" max="5120" width="9" style="62"/>
    <col min="5121" max="5121" width="6.7109375" style="62" bestFit="1" customWidth="1"/>
    <col min="5122" max="5122" width="41.28515625" style="62" customWidth="1"/>
    <col min="5123" max="5123" width="6" style="62" bestFit="1" customWidth="1"/>
    <col min="5124" max="5124" width="3.7109375" style="62" customWidth="1"/>
    <col min="5125" max="5125" width="15.28515625" style="62" customWidth="1"/>
    <col min="5126" max="5126" width="13.42578125" style="62" customWidth="1"/>
    <col min="5127" max="5376" width="9" style="62"/>
    <col min="5377" max="5377" width="6.7109375" style="62" bestFit="1" customWidth="1"/>
    <col min="5378" max="5378" width="41.28515625" style="62" customWidth="1"/>
    <col min="5379" max="5379" width="6" style="62" bestFit="1" customWidth="1"/>
    <col min="5380" max="5380" width="3.7109375" style="62" customWidth="1"/>
    <col min="5381" max="5381" width="15.28515625" style="62" customWidth="1"/>
    <col min="5382" max="5382" width="13.42578125" style="62" customWidth="1"/>
    <col min="5383" max="5632" width="9" style="62"/>
    <col min="5633" max="5633" width="6.7109375" style="62" bestFit="1" customWidth="1"/>
    <col min="5634" max="5634" width="41.28515625" style="62" customWidth="1"/>
    <col min="5635" max="5635" width="6" style="62" bestFit="1" customWidth="1"/>
    <col min="5636" max="5636" width="3.7109375" style="62" customWidth="1"/>
    <col min="5637" max="5637" width="15.28515625" style="62" customWidth="1"/>
    <col min="5638" max="5638" width="13.42578125" style="62" customWidth="1"/>
    <col min="5639" max="5888" width="9" style="62"/>
    <col min="5889" max="5889" width="6.7109375" style="62" bestFit="1" customWidth="1"/>
    <col min="5890" max="5890" width="41.28515625" style="62" customWidth="1"/>
    <col min="5891" max="5891" width="6" style="62" bestFit="1" customWidth="1"/>
    <col min="5892" max="5892" width="3.7109375" style="62" customWidth="1"/>
    <col min="5893" max="5893" width="15.28515625" style="62" customWidth="1"/>
    <col min="5894" max="5894" width="13.42578125" style="62" customWidth="1"/>
    <col min="5895" max="6144" width="9" style="62"/>
    <col min="6145" max="6145" width="6.7109375" style="62" bestFit="1" customWidth="1"/>
    <col min="6146" max="6146" width="41.28515625" style="62" customWidth="1"/>
    <col min="6147" max="6147" width="6" style="62" bestFit="1" customWidth="1"/>
    <col min="6148" max="6148" width="3.7109375" style="62" customWidth="1"/>
    <col min="6149" max="6149" width="15.28515625" style="62" customWidth="1"/>
    <col min="6150" max="6150" width="13.42578125" style="62" customWidth="1"/>
    <col min="6151" max="6400" width="9" style="62"/>
    <col min="6401" max="6401" width="6.7109375" style="62" bestFit="1" customWidth="1"/>
    <col min="6402" max="6402" width="41.28515625" style="62" customWidth="1"/>
    <col min="6403" max="6403" width="6" style="62" bestFit="1" customWidth="1"/>
    <col min="6404" max="6404" width="3.7109375" style="62" customWidth="1"/>
    <col min="6405" max="6405" width="15.28515625" style="62" customWidth="1"/>
    <col min="6406" max="6406" width="13.42578125" style="62" customWidth="1"/>
    <col min="6407" max="6656" width="9" style="62"/>
    <col min="6657" max="6657" width="6.7109375" style="62" bestFit="1" customWidth="1"/>
    <col min="6658" max="6658" width="41.28515625" style="62" customWidth="1"/>
    <col min="6659" max="6659" width="6" style="62" bestFit="1" customWidth="1"/>
    <col min="6660" max="6660" width="3.7109375" style="62" customWidth="1"/>
    <col min="6661" max="6661" width="15.28515625" style="62" customWidth="1"/>
    <col min="6662" max="6662" width="13.42578125" style="62" customWidth="1"/>
    <col min="6663" max="6912" width="9" style="62"/>
    <col min="6913" max="6913" width="6.7109375" style="62" bestFit="1" customWidth="1"/>
    <col min="6914" max="6914" width="41.28515625" style="62" customWidth="1"/>
    <col min="6915" max="6915" width="6" style="62" bestFit="1" customWidth="1"/>
    <col min="6916" max="6916" width="3.7109375" style="62" customWidth="1"/>
    <col min="6917" max="6917" width="15.28515625" style="62" customWidth="1"/>
    <col min="6918" max="6918" width="13.42578125" style="62" customWidth="1"/>
    <col min="6919" max="7168" width="9" style="62"/>
    <col min="7169" max="7169" width="6.7109375" style="62" bestFit="1" customWidth="1"/>
    <col min="7170" max="7170" width="41.28515625" style="62" customWidth="1"/>
    <col min="7171" max="7171" width="6" style="62" bestFit="1" customWidth="1"/>
    <col min="7172" max="7172" width="3.7109375" style="62" customWidth="1"/>
    <col min="7173" max="7173" width="15.28515625" style="62" customWidth="1"/>
    <col min="7174" max="7174" width="13.42578125" style="62" customWidth="1"/>
    <col min="7175" max="7424" width="9" style="62"/>
    <col min="7425" max="7425" width="6.7109375" style="62" bestFit="1" customWidth="1"/>
    <col min="7426" max="7426" width="41.28515625" style="62" customWidth="1"/>
    <col min="7427" max="7427" width="6" style="62" bestFit="1" customWidth="1"/>
    <col min="7428" max="7428" width="3.7109375" style="62" customWidth="1"/>
    <col min="7429" max="7429" width="15.28515625" style="62" customWidth="1"/>
    <col min="7430" max="7430" width="13.42578125" style="62" customWidth="1"/>
    <col min="7431" max="7680" width="9" style="62"/>
    <col min="7681" max="7681" width="6.7109375" style="62" bestFit="1" customWidth="1"/>
    <col min="7682" max="7682" width="41.28515625" style="62" customWidth="1"/>
    <col min="7683" max="7683" width="6" style="62" bestFit="1" customWidth="1"/>
    <col min="7684" max="7684" width="3.7109375" style="62" customWidth="1"/>
    <col min="7685" max="7685" width="15.28515625" style="62" customWidth="1"/>
    <col min="7686" max="7686" width="13.42578125" style="62" customWidth="1"/>
    <col min="7687" max="7936" width="9" style="62"/>
    <col min="7937" max="7937" width="6.7109375" style="62" bestFit="1" customWidth="1"/>
    <col min="7938" max="7938" width="41.28515625" style="62" customWidth="1"/>
    <col min="7939" max="7939" width="6" style="62" bestFit="1" customWidth="1"/>
    <col min="7940" max="7940" width="3.7109375" style="62" customWidth="1"/>
    <col min="7941" max="7941" width="15.28515625" style="62" customWidth="1"/>
    <col min="7942" max="7942" width="13.42578125" style="62" customWidth="1"/>
    <col min="7943" max="8192" width="9" style="62"/>
    <col min="8193" max="8193" width="6.7109375" style="62" bestFit="1" customWidth="1"/>
    <col min="8194" max="8194" width="41.28515625" style="62" customWidth="1"/>
    <col min="8195" max="8195" width="6" style="62" bestFit="1" customWidth="1"/>
    <col min="8196" max="8196" width="3.7109375" style="62" customWidth="1"/>
    <col min="8197" max="8197" width="15.28515625" style="62" customWidth="1"/>
    <col min="8198" max="8198" width="13.42578125" style="62" customWidth="1"/>
    <col min="8199" max="8448" width="9" style="62"/>
    <col min="8449" max="8449" width="6.7109375" style="62" bestFit="1" customWidth="1"/>
    <col min="8450" max="8450" width="41.28515625" style="62" customWidth="1"/>
    <col min="8451" max="8451" width="6" style="62" bestFit="1" customWidth="1"/>
    <col min="8452" max="8452" width="3.7109375" style="62" customWidth="1"/>
    <col min="8453" max="8453" width="15.28515625" style="62" customWidth="1"/>
    <col min="8454" max="8454" width="13.42578125" style="62" customWidth="1"/>
    <col min="8455" max="8704" width="9" style="62"/>
    <col min="8705" max="8705" width="6.7109375" style="62" bestFit="1" customWidth="1"/>
    <col min="8706" max="8706" width="41.28515625" style="62" customWidth="1"/>
    <col min="8707" max="8707" width="6" style="62" bestFit="1" customWidth="1"/>
    <col min="8708" max="8708" width="3.7109375" style="62" customWidth="1"/>
    <col min="8709" max="8709" width="15.28515625" style="62" customWidth="1"/>
    <col min="8710" max="8710" width="13.42578125" style="62" customWidth="1"/>
    <col min="8711" max="8960" width="9" style="62"/>
    <col min="8961" max="8961" width="6.7109375" style="62" bestFit="1" customWidth="1"/>
    <col min="8962" max="8962" width="41.28515625" style="62" customWidth="1"/>
    <col min="8963" max="8963" width="6" style="62" bestFit="1" customWidth="1"/>
    <col min="8964" max="8964" width="3.7109375" style="62" customWidth="1"/>
    <col min="8965" max="8965" width="15.28515625" style="62" customWidth="1"/>
    <col min="8966" max="8966" width="13.42578125" style="62" customWidth="1"/>
    <col min="8967" max="9216" width="9" style="62"/>
    <col min="9217" max="9217" width="6.7109375" style="62" bestFit="1" customWidth="1"/>
    <col min="9218" max="9218" width="41.28515625" style="62" customWidth="1"/>
    <col min="9219" max="9219" width="6" style="62" bestFit="1" customWidth="1"/>
    <col min="9220" max="9220" width="3.7109375" style="62" customWidth="1"/>
    <col min="9221" max="9221" width="15.28515625" style="62" customWidth="1"/>
    <col min="9222" max="9222" width="13.42578125" style="62" customWidth="1"/>
    <col min="9223" max="9472" width="9" style="62"/>
    <col min="9473" max="9473" width="6.7109375" style="62" bestFit="1" customWidth="1"/>
    <col min="9474" max="9474" width="41.28515625" style="62" customWidth="1"/>
    <col min="9475" max="9475" width="6" style="62" bestFit="1" customWidth="1"/>
    <col min="9476" max="9476" width="3.7109375" style="62" customWidth="1"/>
    <col min="9477" max="9477" width="15.28515625" style="62" customWidth="1"/>
    <col min="9478" max="9478" width="13.42578125" style="62" customWidth="1"/>
    <col min="9479" max="9728" width="9" style="62"/>
    <col min="9729" max="9729" width="6.7109375" style="62" bestFit="1" customWidth="1"/>
    <col min="9730" max="9730" width="41.28515625" style="62" customWidth="1"/>
    <col min="9731" max="9731" width="6" style="62" bestFit="1" customWidth="1"/>
    <col min="9732" max="9732" width="3.7109375" style="62" customWidth="1"/>
    <col min="9733" max="9733" width="15.28515625" style="62" customWidth="1"/>
    <col min="9734" max="9734" width="13.42578125" style="62" customWidth="1"/>
    <col min="9735" max="9984" width="9" style="62"/>
    <col min="9985" max="9985" width="6.7109375" style="62" bestFit="1" customWidth="1"/>
    <col min="9986" max="9986" width="41.28515625" style="62" customWidth="1"/>
    <col min="9987" max="9987" width="6" style="62" bestFit="1" customWidth="1"/>
    <col min="9988" max="9988" width="3.7109375" style="62" customWidth="1"/>
    <col min="9989" max="9989" width="15.28515625" style="62" customWidth="1"/>
    <col min="9990" max="9990" width="13.42578125" style="62" customWidth="1"/>
    <col min="9991" max="10240" width="9" style="62"/>
    <col min="10241" max="10241" width="6.7109375" style="62" bestFit="1" customWidth="1"/>
    <col min="10242" max="10242" width="41.28515625" style="62" customWidth="1"/>
    <col min="10243" max="10243" width="6" style="62" bestFit="1" customWidth="1"/>
    <col min="10244" max="10244" width="3.7109375" style="62" customWidth="1"/>
    <col min="10245" max="10245" width="15.28515625" style="62" customWidth="1"/>
    <col min="10246" max="10246" width="13.42578125" style="62" customWidth="1"/>
    <col min="10247" max="10496" width="9" style="62"/>
    <col min="10497" max="10497" width="6.7109375" style="62" bestFit="1" customWidth="1"/>
    <col min="10498" max="10498" width="41.28515625" style="62" customWidth="1"/>
    <col min="10499" max="10499" width="6" style="62" bestFit="1" customWidth="1"/>
    <col min="10500" max="10500" width="3.7109375" style="62" customWidth="1"/>
    <col min="10501" max="10501" width="15.28515625" style="62" customWidth="1"/>
    <col min="10502" max="10502" width="13.42578125" style="62" customWidth="1"/>
    <col min="10503" max="10752" width="9" style="62"/>
    <col min="10753" max="10753" width="6.7109375" style="62" bestFit="1" customWidth="1"/>
    <col min="10754" max="10754" width="41.28515625" style="62" customWidth="1"/>
    <col min="10755" max="10755" width="6" style="62" bestFit="1" customWidth="1"/>
    <col min="10756" max="10756" width="3.7109375" style="62" customWidth="1"/>
    <col min="10757" max="10757" width="15.28515625" style="62" customWidth="1"/>
    <col min="10758" max="10758" width="13.42578125" style="62" customWidth="1"/>
    <col min="10759" max="11008" width="9" style="62"/>
    <col min="11009" max="11009" width="6.7109375" style="62" bestFit="1" customWidth="1"/>
    <col min="11010" max="11010" width="41.28515625" style="62" customWidth="1"/>
    <col min="11011" max="11011" width="6" style="62" bestFit="1" customWidth="1"/>
    <col min="11012" max="11012" width="3.7109375" style="62" customWidth="1"/>
    <col min="11013" max="11013" width="15.28515625" style="62" customWidth="1"/>
    <col min="11014" max="11014" width="13.42578125" style="62" customWidth="1"/>
    <col min="11015" max="11264" width="9" style="62"/>
    <col min="11265" max="11265" width="6.7109375" style="62" bestFit="1" customWidth="1"/>
    <col min="11266" max="11266" width="41.28515625" style="62" customWidth="1"/>
    <col min="11267" max="11267" width="6" style="62" bestFit="1" customWidth="1"/>
    <col min="11268" max="11268" width="3.7109375" style="62" customWidth="1"/>
    <col min="11269" max="11269" width="15.28515625" style="62" customWidth="1"/>
    <col min="11270" max="11270" width="13.42578125" style="62" customWidth="1"/>
    <col min="11271" max="11520" width="9" style="62"/>
    <col min="11521" max="11521" width="6.7109375" style="62" bestFit="1" customWidth="1"/>
    <col min="11522" max="11522" width="41.28515625" style="62" customWidth="1"/>
    <col min="11523" max="11523" width="6" style="62" bestFit="1" customWidth="1"/>
    <col min="11524" max="11524" width="3.7109375" style="62" customWidth="1"/>
    <col min="11525" max="11525" width="15.28515625" style="62" customWidth="1"/>
    <col min="11526" max="11526" width="13.42578125" style="62" customWidth="1"/>
    <col min="11527" max="11776" width="9" style="62"/>
    <col min="11777" max="11777" width="6.7109375" style="62" bestFit="1" customWidth="1"/>
    <col min="11778" max="11778" width="41.28515625" style="62" customWidth="1"/>
    <col min="11779" max="11779" width="6" style="62" bestFit="1" customWidth="1"/>
    <col min="11780" max="11780" width="3.7109375" style="62" customWidth="1"/>
    <col min="11781" max="11781" width="15.28515625" style="62" customWidth="1"/>
    <col min="11782" max="11782" width="13.42578125" style="62" customWidth="1"/>
    <col min="11783" max="12032" width="9" style="62"/>
    <col min="12033" max="12033" width="6.7109375" style="62" bestFit="1" customWidth="1"/>
    <col min="12034" max="12034" width="41.28515625" style="62" customWidth="1"/>
    <col min="12035" max="12035" width="6" style="62" bestFit="1" customWidth="1"/>
    <col min="12036" max="12036" width="3.7109375" style="62" customWidth="1"/>
    <col min="12037" max="12037" width="15.28515625" style="62" customWidth="1"/>
    <col min="12038" max="12038" width="13.42578125" style="62" customWidth="1"/>
    <col min="12039" max="12288" width="9" style="62"/>
    <col min="12289" max="12289" width="6.7109375" style="62" bestFit="1" customWidth="1"/>
    <col min="12290" max="12290" width="41.28515625" style="62" customWidth="1"/>
    <col min="12291" max="12291" width="6" style="62" bestFit="1" customWidth="1"/>
    <col min="12292" max="12292" width="3.7109375" style="62" customWidth="1"/>
    <col min="12293" max="12293" width="15.28515625" style="62" customWidth="1"/>
    <col min="12294" max="12294" width="13.42578125" style="62" customWidth="1"/>
    <col min="12295" max="12544" width="9" style="62"/>
    <col min="12545" max="12545" width="6.7109375" style="62" bestFit="1" customWidth="1"/>
    <col min="12546" max="12546" width="41.28515625" style="62" customWidth="1"/>
    <col min="12547" max="12547" width="6" style="62" bestFit="1" customWidth="1"/>
    <col min="12548" max="12548" width="3.7109375" style="62" customWidth="1"/>
    <col min="12549" max="12549" width="15.28515625" style="62" customWidth="1"/>
    <col min="12550" max="12550" width="13.42578125" style="62" customWidth="1"/>
    <col min="12551" max="12800" width="9" style="62"/>
    <col min="12801" max="12801" width="6.7109375" style="62" bestFit="1" customWidth="1"/>
    <col min="12802" max="12802" width="41.28515625" style="62" customWidth="1"/>
    <col min="12803" max="12803" width="6" style="62" bestFit="1" customWidth="1"/>
    <col min="12804" max="12804" width="3.7109375" style="62" customWidth="1"/>
    <col min="12805" max="12805" width="15.28515625" style="62" customWidth="1"/>
    <col min="12806" max="12806" width="13.42578125" style="62" customWidth="1"/>
    <col min="12807" max="13056" width="9" style="62"/>
    <col min="13057" max="13057" width="6.7109375" style="62" bestFit="1" customWidth="1"/>
    <col min="13058" max="13058" width="41.28515625" style="62" customWidth="1"/>
    <col min="13059" max="13059" width="6" style="62" bestFit="1" customWidth="1"/>
    <col min="13060" max="13060" width="3.7109375" style="62" customWidth="1"/>
    <col min="13061" max="13061" width="15.28515625" style="62" customWidth="1"/>
    <col min="13062" max="13062" width="13.42578125" style="62" customWidth="1"/>
    <col min="13063" max="13312" width="9" style="62"/>
    <col min="13313" max="13313" width="6.7109375" style="62" bestFit="1" customWidth="1"/>
    <col min="13314" max="13314" width="41.28515625" style="62" customWidth="1"/>
    <col min="13315" max="13315" width="6" style="62" bestFit="1" customWidth="1"/>
    <col min="13316" max="13316" width="3.7109375" style="62" customWidth="1"/>
    <col min="13317" max="13317" width="15.28515625" style="62" customWidth="1"/>
    <col min="13318" max="13318" width="13.42578125" style="62" customWidth="1"/>
    <col min="13319" max="13568" width="9" style="62"/>
    <col min="13569" max="13569" width="6.7109375" style="62" bestFit="1" customWidth="1"/>
    <col min="13570" max="13570" width="41.28515625" style="62" customWidth="1"/>
    <col min="13571" max="13571" width="6" style="62" bestFit="1" customWidth="1"/>
    <col min="13572" max="13572" width="3.7109375" style="62" customWidth="1"/>
    <col min="13573" max="13573" width="15.28515625" style="62" customWidth="1"/>
    <col min="13574" max="13574" width="13.42578125" style="62" customWidth="1"/>
    <col min="13575" max="13824" width="9" style="62"/>
    <col min="13825" max="13825" width="6.7109375" style="62" bestFit="1" customWidth="1"/>
    <col min="13826" max="13826" width="41.28515625" style="62" customWidth="1"/>
    <col min="13827" max="13827" width="6" style="62" bestFit="1" customWidth="1"/>
    <col min="13828" max="13828" width="3.7109375" style="62" customWidth="1"/>
    <col min="13829" max="13829" width="15.28515625" style="62" customWidth="1"/>
    <col min="13830" max="13830" width="13.42578125" style="62" customWidth="1"/>
    <col min="13831" max="14080" width="9" style="62"/>
    <col min="14081" max="14081" width="6.7109375" style="62" bestFit="1" customWidth="1"/>
    <col min="14082" max="14082" width="41.28515625" style="62" customWidth="1"/>
    <col min="14083" max="14083" width="6" style="62" bestFit="1" customWidth="1"/>
    <col min="14084" max="14084" width="3.7109375" style="62" customWidth="1"/>
    <col min="14085" max="14085" width="15.28515625" style="62" customWidth="1"/>
    <col min="14086" max="14086" width="13.42578125" style="62" customWidth="1"/>
    <col min="14087" max="14336" width="9" style="62"/>
    <col min="14337" max="14337" width="6.7109375" style="62" bestFit="1" customWidth="1"/>
    <col min="14338" max="14338" width="41.28515625" style="62" customWidth="1"/>
    <col min="14339" max="14339" width="6" style="62" bestFit="1" customWidth="1"/>
    <col min="14340" max="14340" width="3.7109375" style="62" customWidth="1"/>
    <col min="14341" max="14341" width="15.28515625" style="62" customWidth="1"/>
    <col min="14342" max="14342" width="13.42578125" style="62" customWidth="1"/>
    <col min="14343" max="14592" width="9" style="62"/>
    <col min="14593" max="14593" width="6.7109375" style="62" bestFit="1" customWidth="1"/>
    <col min="14594" max="14594" width="41.28515625" style="62" customWidth="1"/>
    <col min="14595" max="14595" width="6" style="62" bestFit="1" customWidth="1"/>
    <col min="14596" max="14596" width="3.7109375" style="62" customWidth="1"/>
    <col min="14597" max="14597" width="15.28515625" style="62" customWidth="1"/>
    <col min="14598" max="14598" width="13.42578125" style="62" customWidth="1"/>
    <col min="14599" max="14848" width="9" style="62"/>
    <col min="14849" max="14849" width="6.7109375" style="62" bestFit="1" customWidth="1"/>
    <col min="14850" max="14850" width="41.28515625" style="62" customWidth="1"/>
    <col min="14851" max="14851" width="6" style="62" bestFit="1" customWidth="1"/>
    <col min="14852" max="14852" width="3.7109375" style="62" customWidth="1"/>
    <col min="14853" max="14853" width="15.28515625" style="62" customWidth="1"/>
    <col min="14854" max="14854" width="13.42578125" style="62" customWidth="1"/>
    <col min="14855" max="15104" width="9" style="62"/>
    <col min="15105" max="15105" width="6.7109375" style="62" bestFit="1" customWidth="1"/>
    <col min="15106" max="15106" width="41.28515625" style="62" customWidth="1"/>
    <col min="15107" max="15107" width="6" style="62" bestFit="1" customWidth="1"/>
    <col min="15108" max="15108" width="3.7109375" style="62" customWidth="1"/>
    <col min="15109" max="15109" width="15.28515625" style="62" customWidth="1"/>
    <col min="15110" max="15110" width="13.42578125" style="62" customWidth="1"/>
    <col min="15111" max="15360" width="9" style="62"/>
    <col min="15361" max="15361" width="6.7109375" style="62" bestFit="1" customWidth="1"/>
    <col min="15362" max="15362" width="41.28515625" style="62" customWidth="1"/>
    <col min="15363" max="15363" width="6" style="62" bestFit="1" customWidth="1"/>
    <col min="15364" max="15364" width="3.7109375" style="62" customWidth="1"/>
    <col min="15365" max="15365" width="15.28515625" style="62" customWidth="1"/>
    <col min="15366" max="15366" width="13.42578125" style="62" customWidth="1"/>
    <col min="15367" max="15616" width="9" style="62"/>
    <col min="15617" max="15617" width="6.7109375" style="62" bestFit="1" customWidth="1"/>
    <col min="15618" max="15618" width="41.28515625" style="62" customWidth="1"/>
    <col min="15619" max="15619" width="6" style="62" bestFit="1" customWidth="1"/>
    <col min="15620" max="15620" width="3.7109375" style="62" customWidth="1"/>
    <col min="15621" max="15621" width="15.28515625" style="62" customWidth="1"/>
    <col min="15622" max="15622" width="13.42578125" style="62" customWidth="1"/>
    <col min="15623" max="15872" width="9" style="62"/>
    <col min="15873" max="15873" width="6.7109375" style="62" bestFit="1" customWidth="1"/>
    <col min="15874" max="15874" width="41.28515625" style="62" customWidth="1"/>
    <col min="15875" max="15875" width="6" style="62" bestFit="1" customWidth="1"/>
    <col min="15876" max="15876" width="3.7109375" style="62" customWidth="1"/>
    <col min="15877" max="15877" width="15.28515625" style="62" customWidth="1"/>
    <col min="15878" max="15878" width="13.42578125" style="62" customWidth="1"/>
    <col min="15879" max="16128" width="9" style="62"/>
    <col min="16129" max="16129" width="6.7109375" style="62" bestFit="1" customWidth="1"/>
    <col min="16130" max="16130" width="41.28515625" style="62" customWidth="1"/>
    <col min="16131" max="16131" width="6" style="62" bestFit="1" customWidth="1"/>
    <col min="16132" max="16132" width="3.7109375" style="62" customWidth="1"/>
    <col min="16133" max="16133" width="15.28515625" style="62" customWidth="1"/>
    <col min="16134" max="16134" width="13.42578125" style="62" customWidth="1"/>
    <col min="16135" max="16384" width="9" style="62"/>
  </cols>
  <sheetData>
    <row r="1" spans="1:7" x14ac:dyDescent="0.2">
      <c r="A1" s="110" t="s">
        <v>86</v>
      </c>
      <c r="B1" s="111" t="s">
        <v>4</v>
      </c>
      <c r="C1" s="169"/>
      <c r="D1" s="169"/>
      <c r="E1" s="168"/>
      <c r="F1" s="168"/>
    </row>
    <row r="2" spans="1:7" x14ac:dyDescent="0.2">
      <c r="A2" s="110" t="s">
        <v>85</v>
      </c>
      <c r="B2" s="111" t="s">
        <v>18</v>
      </c>
      <c r="C2" s="169"/>
      <c r="D2" s="169"/>
      <c r="E2" s="168"/>
      <c r="F2" s="168"/>
    </row>
    <row r="3" spans="1:7" x14ac:dyDescent="0.2">
      <c r="A3" s="110" t="s">
        <v>134</v>
      </c>
      <c r="B3" s="111" t="s">
        <v>106</v>
      </c>
      <c r="C3" s="546"/>
      <c r="D3" s="547"/>
      <c r="E3" s="170"/>
      <c r="F3" s="65"/>
    </row>
    <row r="4" spans="1:7" x14ac:dyDescent="0.2">
      <c r="A4" s="110"/>
      <c r="B4" s="111"/>
      <c r="C4" s="229"/>
      <c r="D4" s="229"/>
      <c r="E4" s="170"/>
      <c r="F4" s="65"/>
    </row>
    <row r="5" spans="1:7" s="21" customFormat="1" ht="76.5" x14ac:dyDescent="0.2">
      <c r="A5" s="28" t="s">
        <v>0</v>
      </c>
      <c r="B5" s="106" t="s">
        <v>7</v>
      </c>
      <c r="C5" s="29" t="s">
        <v>5</v>
      </c>
      <c r="D5" s="29" t="s">
        <v>6</v>
      </c>
      <c r="E5" s="167" t="s">
        <v>9</v>
      </c>
      <c r="F5" s="167" t="s">
        <v>10</v>
      </c>
    </row>
    <row r="6" spans="1:7" s="189" customFormat="1" x14ac:dyDescent="0.2">
      <c r="A6" s="194">
        <v>1</v>
      </c>
      <c r="B6" s="193"/>
      <c r="C6" s="192"/>
      <c r="D6" s="191"/>
      <c r="E6" s="190"/>
      <c r="F6" s="190"/>
    </row>
    <row r="7" spans="1:7" x14ac:dyDescent="0.2">
      <c r="A7" s="166"/>
      <c r="B7" s="165" t="s">
        <v>106</v>
      </c>
      <c r="C7" s="164">
        <v>10</v>
      </c>
      <c r="D7" s="157" t="s">
        <v>1</v>
      </c>
      <c r="E7" s="163">
        <v>550</v>
      </c>
      <c r="F7" s="162">
        <f>+C7*E7</f>
        <v>5500</v>
      </c>
      <c r="G7" s="115"/>
    </row>
    <row r="8" spans="1:7" x14ac:dyDescent="0.2">
      <c r="A8" s="161"/>
      <c r="B8" s="160"/>
      <c r="C8" s="159"/>
      <c r="D8" s="157"/>
      <c r="E8" s="158"/>
      <c r="F8" s="157"/>
      <c r="G8" s="115"/>
    </row>
    <row r="9" spans="1:7" x14ac:dyDescent="0.2">
      <c r="A9" s="120"/>
      <c r="B9" s="119" t="s">
        <v>87</v>
      </c>
      <c r="C9" s="118"/>
      <c r="D9" s="117"/>
      <c r="E9" s="116"/>
      <c r="F9" s="116">
        <f>+F7</f>
        <v>5500</v>
      </c>
      <c r="G9" s="115"/>
    </row>
    <row r="10" spans="1:7" x14ac:dyDescent="0.2">
      <c r="A10" s="156"/>
      <c r="B10" s="155"/>
      <c r="C10" s="154"/>
      <c r="D10" s="154"/>
      <c r="E10" s="153"/>
      <c r="F10" s="153"/>
    </row>
    <row r="11" spans="1:7" x14ac:dyDescent="0.2">
      <c r="A11" s="83">
        <f>COUNT(A6+1)</f>
        <v>1</v>
      </c>
      <c r="B11" s="131" t="s">
        <v>105</v>
      </c>
      <c r="C11" s="152"/>
      <c r="D11" s="152"/>
      <c r="E11" s="151"/>
      <c r="F11" s="151"/>
    </row>
    <row r="12" spans="1:7" ht="25.5" x14ac:dyDescent="0.2">
      <c r="A12" s="83"/>
      <c r="B12" s="150" t="s">
        <v>104</v>
      </c>
      <c r="C12" s="127"/>
      <c r="D12" s="127"/>
      <c r="E12" s="125"/>
      <c r="F12" s="125"/>
    </row>
    <row r="13" spans="1:7" ht="14.25" x14ac:dyDescent="0.2">
      <c r="A13" s="83"/>
      <c r="B13" s="137" t="s">
        <v>103</v>
      </c>
      <c r="C13" s="128">
        <v>180</v>
      </c>
      <c r="D13" s="127" t="s">
        <v>8</v>
      </c>
      <c r="E13" s="126"/>
      <c r="F13" s="146">
        <f>C13*E13</f>
        <v>0</v>
      </c>
    </row>
    <row r="14" spans="1:7" x14ac:dyDescent="0.2">
      <c r="A14" s="91"/>
      <c r="B14" s="136"/>
      <c r="C14" s="123"/>
      <c r="D14" s="122"/>
      <c r="E14" s="121"/>
      <c r="F14" s="121"/>
    </row>
    <row r="15" spans="1:7" x14ac:dyDescent="0.2">
      <c r="A15" s="89"/>
      <c r="B15" s="143"/>
      <c r="C15" s="134"/>
      <c r="D15" s="141"/>
      <c r="E15" s="140"/>
      <c r="F15" s="139"/>
    </row>
    <row r="16" spans="1:7" x14ac:dyDescent="0.2">
      <c r="A16" s="83">
        <f>COUNT($A$11:A14)+1</f>
        <v>2</v>
      </c>
      <c r="B16" s="131" t="s">
        <v>102</v>
      </c>
      <c r="C16" s="128"/>
      <c r="D16" s="127"/>
      <c r="E16" s="138"/>
      <c r="F16" s="125"/>
    </row>
    <row r="17" spans="1:6" ht="25.5" x14ac:dyDescent="0.2">
      <c r="A17" s="83"/>
      <c r="B17" s="82" t="s">
        <v>101</v>
      </c>
      <c r="C17" s="128"/>
      <c r="D17" s="127"/>
      <c r="E17" s="138"/>
      <c r="F17" s="125"/>
    </row>
    <row r="18" spans="1:6" x14ac:dyDescent="0.2">
      <c r="A18" s="83"/>
      <c r="B18" s="137" t="s">
        <v>147</v>
      </c>
      <c r="C18" s="128">
        <v>4</v>
      </c>
      <c r="D18" s="127" t="s">
        <v>1</v>
      </c>
      <c r="E18" s="126"/>
      <c r="F18" s="125">
        <f>C18*E18</f>
        <v>0</v>
      </c>
    </row>
    <row r="19" spans="1:6" x14ac:dyDescent="0.2">
      <c r="A19" s="83"/>
      <c r="B19" s="137" t="s">
        <v>100</v>
      </c>
      <c r="C19" s="128">
        <v>6</v>
      </c>
      <c r="D19" s="127" t="s">
        <v>1</v>
      </c>
      <c r="E19" s="126"/>
      <c r="F19" s="125">
        <f>C19*E19</f>
        <v>0</v>
      </c>
    </row>
    <row r="20" spans="1:6" x14ac:dyDescent="0.2">
      <c r="A20" s="91"/>
      <c r="B20" s="136"/>
      <c r="C20" s="123"/>
      <c r="D20" s="122"/>
      <c r="E20" s="121"/>
      <c r="F20" s="121"/>
    </row>
    <row r="21" spans="1:6" x14ac:dyDescent="0.2">
      <c r="A21" s="89"/>
      <c r="B21" s="142"/>
      <c r="C21" s="134"/>
      <c r="D21" s="141"/>
      <c r="E21" s="140"/>
      <c r="F21" s="139"/>
    </row>
    <row r="22" spans="1:6" x14ac:dyDescent="0.2">
      <c r="A22" s="83">
        <f>COUNT($A$11:A21)+1</f>
        <v>3</v>
      </c>
      <c r="B22" s="149" t="s">
        <v>99</v>
      </c>
      <c r="C22" s="128"/>
      <c r="D22" s="148"/>
      <c r="E22" s="125"/>
      <c r="F22" s="147"/>
    </row>
    <row r="23" spans="1:6" ht="38.25" x14ac:dyDescent="0.2">
      <c r="A23" s="83"/>
      <c r="B23" s="24" t="s">
        <v>98</v>
      </c>
      <c r="C23" s="128"/>
      <c r="D23" s="17"/>
      <c r="E23" s="146"/>
      <c r="F23" s="146"/>
    </row>
    <row r="24" spans="1:6" x14ac:dyDescent="0.2">
      <c r="A24" s="83"/>
      <c r="B24" s="145" t="s">
        <v>97</v>
      </c>
      <c r="C24" s="128">
        <v>10</v>
      </c>
      <c r="D24" s="17" t="s">
        <v>1</v>
      </c>
      <c r="E24" s="126"/>
      <c r="F24" s="125">
        <f>C24*E24</f>
        <v>0</v>
      </c>
    </row>
    <row r="25" spans="1:6" x14ac:dyDescent="0.2">
      <c r="A25" s="91"/>
      <c r="B25" s="144"/>
      <c r="C25" s="123"/>
      <c r="D25" s="57"/>
      <c r="E25" s="121"/>
      <c r="F25" s="121"/>
    </row>
    <row r="26" spans="1:6" x14ac:dyDescent="0.2">
      <c r="A26" s="89"/>
      <c r="B26" s="142"/>
      <c r="C26" s="134"/>
      <c r="D26" s="141"/>
      <c r="E26" s="140"/>
      <c r="F26" s="139"/>
    </row>
    <row r="27" spans="1:6" ht="14.25" x14ac:dyDescent="0.2">
      <c r="A27" s="83">
        <f>COUNT($A$11:A26)+1</f>
        <v>4</v>
      </c>
      <c r="B27" s="131" t="s">
        <v>81</v>
      </c>
      <c r="C27" s="128"/>
      <c r="D27" s="127"/>
      <c r="E27" s="138"/>
      <c r="F27" s="125"/>
    </row>
    <row r="28" spans="1:6" ht="14.25" x14ac:dyDescent="0.2">
      <c r="A28" s="80"/>
      <c r="B28" s="82" t="s">
        <v>80</v>
      </c>
      <c r="C28" s="128"/>
      <c r="D28" s="127"/>
      <c r="E28" s="138"/>
      <c r="F28" s="125"/>
    </row>
    <row r="29" spans="1:6" x14ac:dyDescent="0.2">
      <c r="A29" s="83"/>
      <c r="B29" s="137" t="s">
        <v>96</v>
      </c>
      <c r="C29" s="128">
        <v>10</v>
      </c>
      <c r="D29" s="127" t="s">
        <v>1</v>
      </c>
      <c r="E29" s="126"/>
      <c r="F29" s="125">
        <f>C29*E29</f>
        <v>0</v>
      </c>
    </row>
    <row r="30" spans="1:6" x14ac:dyDescent="0.2">
      <c r="A30" s="91"/>
      <c r="B30" s="136"/>
      <c r="C30" s="123"/>
      <c r="D30" s="122"/>
      <c r="E30" s="121"/>
      <c r="F30" s="121"/>
    </row>
    <row r="31" spans="1:6" x14ac:dyDescent="0.2">
      <c r="A31" s="89"/>
      <c r="B31" s="143"/>
      <c r="C31" s="134"/>
      <c r="D31" s="141"/>
      <c r="E31" s="140"/>
      <c r="F31" s="139"/>
    </row>
    <row r="32" spans="1:6" ht="14.25" x14ac:dyDescent="0.2">
      <c r="A32" s="83">
        <f>COUNT($A$11:A31)+1</f>
        <v>5</v>
      </c>
      <c r="B32" s="131" t="s">
        <v>79</v>
      </c>
      <c r="C32" s="128"/>
      <c r="D32" s="127"/>
      <c r="E32" s="138"/>
      <c r="F32" s="125"/>
    </row>
    <row r="33" spans="1:6" ht="14.25" x14ac:dyDescent="0.2">
      <c r="A33" s="83"/>
      <c r="B33" s="82" t="s">
        <v>78</v>
      </c>
      <c r="C33" s="128"/>
      <c r="D33" s="127"/>
      <c r="E33" s="138"/>
      <c r="F33" s="125"/>
    </row>
    <row r="34" spans="1:6" x14ac:dyDescent="0.2">
      <c r="A34" s="83"/>
      <c r="B34" s="137" t="s">
        <v>96</v>
      </c>
      <c r="C34" s="128">
        <v>5</v>
      </c>
      <c r="D34" s="127" t="s">
        <v>1</v>
      </c>
      <c r="E34" s="126"/>
      <c r="F34" s="125">
        <f>C34*E34</f>
        <v>0</v>
      </c>
    </row>
    <row r="35" spans="1:6" x14ac:dyDescent="0.2">
      <c r="A35" s="91"/>
      <c r="B35" s="136"/>
      <c r="C35" s="123"/>
      <c r="D35" s="122"/>
      <c r="E35" s="121"/>
      <c r="F35" s="121"/>
    </row>
    <row r="36" spans="1:6" x14ac:dyDescent="0.2">
      <c r="A36" s="89"/>
      <c r="B36" s="143" t="s">
        <v>95</v>
      </c>
      <c r="C36" s="134"/>
      <c r="D36" s="141"/>
      <c r="E36" s="140"/>
      <c r="F36" s="139"/>
    </row>
    <row r="37" spans="1:6" x14ac:dyDescent="0.2">
      <c r="A37" s="83">
        <f>COUNT($A$11:A36)+1</f>
        <v>6</v>
      </c>
      <c r="B37" s="131" t="s">
        <v>74</v>
      </c>
      <c r="C37" s="128"/>
      <c r="D37" s="127"/>
      <c r="E37" s="138"/>
      <c r="F37" s="125"/>
    </row>
    <row r="38" spans="1:6" ht="25.5" x14ac:dyDescent="0.2">
      <c r="A38" s="83"/>
      <c r="B38" s="82" t="s">
        <v>73</v>
      </c>
      <c r="C38" s="128"/>
      <c r="D38" s="127"/>
      <c r="E38" s="138"/>
      <c r="F38" s="125"/>
    </row>
    <row r="39" spans="1:6" x14ac:dyDescent="0.2">
      <c r="A39" s="83"/>
      <c r="B39" s="137" t="s">
        <v>94</v>
      </c>
      <c r="C39" s="128">
        <v>65</v>
      </c>
      <c r="D39" s="127" t="s">
        <v>1</v>
      </c>
      <c r="E39" s="126"/>
      <c r="F39" s="125">
        <f>C39*E39</f>
        <v>0</v>
      </c>
    </row>
    <row r="40" spans="1:6" x14ac:dyDescent="0.2">
      <c r="A40" s="91"/>
      <c r="B40" s="136"/>
      <c r="C40" s="123"/>
      <c r="D40" s="122"/>
      <c r="E40" s="121"/>
      <c r="F40" s="121"/>
    </row>
    <row r="41" spans="1:6" x14ac:dyDescent="0.2">
      <c r="A41" s="89"/>
      <c r="B41" s="142"/>
      <c r="C41" s="134"/>
      <c r="D41" s="141"/>
      <c r="E41" s="140"/>
      <c r="F41" s="139"/>
    </row>
    <row r="42" spans="1:6" x14ac:dyDescent="0.2">
      <c r="A42" s="83">
        <f>COUNT($A$11:A41)+1</f>
        <v>7</v>
      </c>
      <c r="B42" s="131" t="s">
        <v>93</v>
      </c>
      <c r="C42" s="128"/>
      <c r="D42" s="127"/>
      <c r="E42" s="138"/>
      <c r="F42" s="125"/>
    </row>
    <row r="43" spans="1:6" ht="153" x14ac:dyDescent="0.2">
      <c r="A43" s="83"/>
      <c r="B43" s="130" t="s">
        <v>92</v>
      </c>
      <c r="C43" s="128"/>
      <c r="D43" s="127"/>
      <c r="E43" s="127"/>
      <c r="F43" s="127"/>
    </row>
    <row r="44" spans="1:6" x14ac:dyDescent="0.2">
      <c r="A44" s="83"/>
      <c r="B44" s="137" t="s">
        <v>89</v>
      </c>
      <c r="C44" s="128">
        <v>5</v>
      </c>
      <c r="D44" s="127" t="s">
        <v>1</v>
      </c>
      <c r="E44" s="126"/>
      <c r="F44" s="125">
        <f>C44*E44</f>
        <v>0</v>
      </c>
    </row>
    <row r="45" spans="1:6" x14ac:dyDescent="0.2">
      <c r="A45" s="91"/>
      <c r="B45" s="136"/>
      <c r="C45" s="123"/>
      <c r="D45" s="122"/>
      <c r="E45" s="121"/>
      <c r="F45" s="121"/>
    </row>
    <row r="46" spans="1:6" x14ac:dyDescent="0.2">
      <c r="A46" s="89"/>
      <c r="B46" s="142"/>
      <c r="C46" s="134"/>
      <c r="D46" s="141"/>
      <c r="E46" s="140"/>
      <c r="F46" s="139"/>
    </row>
    <row r="47" spans="1:6" x14ac:dyDescent="0.2">
      <c r="A47" s="83">
        <f>COUNT($A$11:A46)+1</f>
        <v>8</v>
      </c>
      <c r="B47" s="131" t="s">
        <v>91</v>
      </c>
      <c r="C47" s="128"/>
      <c r="D47" s="127"/>
      <c r="E47" s="138"/>
      <c r="F47" s="125"/>
    </row>
    <row r="48" spans="1:6" ht="153" x14ac:dyDescent="0.2">
      <c r="A48" s="83"/>
      <c r="B48" s="130" t="s">
        <v>90</v>
      </c>
      <c r="C48" s="128"/>
      <c r="D48" s="127"/>
      <c r="E48" s="127"/>
      <c r="F48" s="127"/>
    </row>
    <row r="49" spans="1:7" x14ac:dyDescent="0.2">
      <c r="A49" s="83"/>
      <c r="B49" s="137" t="s">
        <v>89</v>
      </c>
      <c r="C49" s="128">
        <v>5</v>
      </c>
      <c r="D49" s="127" t="s">
        <v>1</v>
      </c>
      <c r="E49" s="126"/>
      <c r="F49" s="125">
        <f>C49*E49</f>
        <v>0</v>
      </c>
    </row>
    <row r="50" spans="1:7" x14ac:dyDescent="0.2">
      <c r="A50" s="91"/>
      <c r="B50" s="136"/>
      <c r="C50" s="123"/>
      <c r="D50" s="122"/>
      <c r="E50" s="121"/>
      <c r="F50" s="121"/>
    </row>
    <row r="51" spans="1:7" x14ac:dyDescent="0.2">
      <c r="A51" s="89"/>
      <c r="B51" s="135"/>
      <c r="C51" s="134"/>
      <c r="D51" s="133"/>
      <c r="E51" s="132"/>
      <c r="F51" s="132"/>
    </row>
    <row r="52" spans="1:7" x14ac:dyDescent="0.2">
      <c r="A52" s="83">
        <f>COUNT($A$11:A50)+1</f>
        <v>9</v>
      </c>
      <c r="B52" s="131" t="s">
        <v>19</v>
      </c>
      <c r="C52" s="128"/>
      <c r="D52" s="127"/>
      <c r="E52" s="125"/>
      <c r="F52" s="125"/>
    </row>
    <row r="53" spans="1:7" ht="38.25" x14ac:dyDescent="0.2">
      <c r="A53" s="83"/>
      <c r="B53" s="130" t="s">
        <v>88</v>
      </c>
      <c r="C53" s="128"/>
      <c r="D53" s="127"/>
      <c r="E53" s="125"/>
      <c r="F53" s="125"/>
    </row>
    <row r="54" spans="1:7" ht="14.25" x14ac:dyDescent="0.2">
      <c r="A54" s="83"/>
      <c r="B54" s="129"/>
      <c r="C54" s="128">
        <v>180</v>
      </c>
      <c r="D54" s="127" t="s">
        <v>8</v>
      </c>
      <c r="E54" s="126"/>
      <c r="F54" s="125">
        <f>C54*E54</f>
        <v>0</v>
      </c>
    </row>
    <row r="55" spans="1:7" x14ac:dyDescent="0.2">
      <c r="A55" s="91"/>
      <c r="B55" s="124"/>
      <c r="C55" s="123"/>
      <c r="D55" s="122"/>
      <c r="E55" s="121"/>
      <c r="F55" s="121"/>
    </row>
    <row r="57" spans="1:7" x14ac:dyDescent="0.2">
      <c r="A57" s="120"/>
      <c r="B57" s="119" t="s">
        <v>87</v>
      </c>
      <c r="C57" s="118"/>
      <c r="D57" s="117"/>
      <c r="E57" s="116"/>
      <c r="F57" s="116">
        <f>SUM(F13:F54)</f>
        <v>0</v>
      </c>
      <c r="G57" s="115"/>
    </row>
  </sheetData>
  <sheetProtection algorithmName="SHA-512" hashValue="NGPfew9vzkRL0Pnbvjja+8tbhqUNTHQVtKEuzQVr/JRmFqe7jHVZfI80qhQKRg6Ovigjr1Neu+gA3PLBcsWUAA==" saltValue="hHofeedh6WYS/M95l8k0oA==" spinCount="100000" sheet="1" formatCells="0" formatColumns="0" formatRows="0"/>
  <mergeCells count="1">
    <mergeCell ref="C3:D3"/>
  </mergeCells>
  <pageMargins left="0.78740157480314965" right="0.27559055118110237" top="0.86614173228346458" bottom="0.74803149606299213" header="0.31496062992125984" footer="0.31496062992125984"/>
  <pageSetup paperSize="9" orientation="portrait" r:id="rId1"/>
  <headerFooter alignWithMargins="0">
    <oddHeader>&amp;L&amp;"Arial,Navadno"&amp;8ENERGETIKA LJUBLJANA d.o.o.
SEKTOR ZA INVESTICIJE IN RAZVOJ - SLUŽBA ZA PROJEKTIRANJE
št. projekta: S 3100, S 3140/22273 30480/21224&amp;RJPE-SIR-28/23</oddHeader>
    <oddFooter>&amp;C&amp;"Arial,Navadno"&amp;P / &amp;N</oddFooter>
  </headerFooter>
  <rowBreaks count="1" manualBreakCount="1">
    <brk id="40" max="5" man="1"/>
  </rowBreak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G37"/>
  <sheetViews>
    <sheetView showGridLines="0" zoomScaleNormal="100" zoomScaleSheetLayoutView="100" workbookViewId="0">
      <selection activeCell="K24" sqref="K24"/>
    </sheetView>
  </sheetViews>
  <sheetFormatPr defaultColWidth="8.85546875" defaultRowHeight="12.75" x14ac:dyDescent="0.2"/>
  <cols>
    <col min="1" max="1" width="6.140625" style="1" customWidth="1"/>
    <col min="2" max="2" width="5.5703125" style="1" customWidth="1"/>
    <col min="3" max="3" width="30.5703125" style="1" customWidth="1"/>
    <col min="4" max="5" width="11.7109375" style="1" customWidth="1"/>
    <col min="6" max="6" width="11.5703125" style="1" customWidth="1"/>
    <col min="7" max="7" width="15.5703125" style="14" customWidth="1"/>
    <col min="8" max="16384" width="8.85546875" style="1"/>
  </cols>
  <sheetData>
    <row r="1" spans="1:7" ht="27" customHeight="1" x14ac:dyDescent="0.2">
      <c r="A1" s="47" t="s">
        <v>26</v>
      </c>
      <c r="B1" s="47"/>
      <c r="C1" s="47"/>
      <c r="D1" s="47"/>
      <c r="E1" s="47"/>
      <c r="F1" s="47"/>
      <c r="G1" s="47"/>
    </row>
    <row r="2" spans="1:7" ht="15" customHeight="1" x14ac:dyDescent="0.2">
      <c r="A2" s="527" t="s">
        <v>17</v>
      </c>
      <c r="B2" s="527"/>
      <c r="C2" s="527"/>
      <c r="D2" s="527"/>
      <c r="E2" s="527"/>
      <c r="F2" s="527"/>
      <c r="G2" s="527"/>
    </row>
    <row r="3" spans="1:7" ht="15" customHeight="1" x14ac:dyDescent="0.2">
      <c r="A3" s="528" t="s">
        <v>192</v>
      </c>
      <c r="B3" s="527"/>
      <c r="C3" s="527"/>
      <c r="D3" s="527"/>
      <c r="E3" s="527"/>
      <c r="F3" s="527"/>
      <c r="G3" s="527"/>
    </row>
    <row r="4" spans="1:7" ht="15" customHeight="1" x14ac:dyDescent="0.2">
      <c r="A4" s="527"/>
      <c r="B4" s="527"/>
      <c r="C4" s="527"/>
      <c r="D4" s="527"/>
      <c r="E4" s="527"/>
      <c r="F4" s="527"/>
      <c r="G4" s="527"/>
    </row>
    <row r="5" spans="1:7" x14ac:dyDescent="0.2">
      <c r="A5" s="175"/>
      <c r="B5" s="175"/>
      <c r="C5" s="175"/>
      <c r="D5" s="175"/>
      <c r="E5" s="175"/>
      <c r="F5" s="175"/>
      <c r="G5" s="174"/>
    </row>
    <row r="6" spans="1:7" ht="25.5" x14ac:dyDescent="0.2">
      <c r="A6" s="4" t="s">
        <v>15</v>
      </c>
      <c r="B6" s="532" t="s">
        <v>18</v>
      </c>
      <c r="C6" s="532"/>
      <c r="D6" s="532"/>
      <c r="E6" s="532"/>
      <c r="F6" s="532"/>
      <c r="G6" s="219" t="s">
        <v>16</v>
      </c>
    </row>
    <row r="7" spans="1:7" ht="12.95" customHeight="1" x14ac:dyDescent="0.2">
      <c r="A7" s="5"/>
      <c r="B7" s="220"/>
      <c r="C7" s="221"/>
      <c r="D7" s="221"/>
      <c r="E7" s="221"/>
      <c r="F7" s="223"/>
      <c r="G7" s="58"/>
    </row>
    <row r="8" spans="1:7" ht="12.95" customHeight="1" x14ac:dyDescent="0.2">
      <c r="A8" s="5" t="s">
        <v>53</v>
      </c>
      <c r="B8" s="522" t="s">
        <v>47</v>
      </c>
      <c r="C8" s="522"/>
      <c r="D8" s="522"/>
      <c r="E8" s="522"/>
      <c r="F8" s="522"/>
      <c r="G8" s="182">
        <f>+G22</f>
        <v>0</v>
      </c>
    </row>
    <row r="9" spans="1:7" ht="12.95" customHeight="1" x14ac:dyDescent="0.2">
      <c r="A9" s="7" t="s">
        <v>52</v>
      </c>
      <c r="B9" s="523" t="s">
        <v>191</v>
      </c>
      <c r="C9" s="524"/>
      <c r="D9" s="524"/>
      <c r="E9" s="524"/>
      <c r="F9" s="524"/>
      <c r="G9" s="182">
        <f>+G29</f>
        <v>440</v>
      </c>
    </row>
    <row r="10" spans="1:7" ht="12.95" customHeight="1" thickBot="1" x14ac:dyDescent="0.25">
      <c r="A10" s="7"/>
      <c r="B10" s="523"/>
      <c r="C10" s="524"/>
      <c r="D10" s="524"/>
      <c r="E10" s="524"/>
      <c r="F10" s="524"/>
      <c r="G10" s="196"/>
    </row>
    <row r="11" spans="1:7" ht="12.95" customHeight="1" thickBot="1" x14ac:dyDescent="0.25">
      <c r="A11" s="7"/>
      <c r="B11" s="523" t="s">
        <v>50</v>
      </c>
      <c r="C11" s="524"/>
      <c r="D11" s="524"/>
      <c r="E11" s="524"/>
      <c r="F11" s="548"/>
      <c r="G11" s="240">
        <f>+SUM(G8:G9)</f>
        <v>440</v>
      </c>
    </row>
    <row r="12" spans="1:7" ht="12.95" customHeight="1" x14ac:dyDescent="0.2">
      <c r="A12" s="7"/>
      <c r="B12" s="220"/>
      <c r="C12" s="221"/>
      <c r="D12" s="221"/>
      <c r="E12" s="221"/>
      <c r="F12" s="221"/>
      <c r="G12" s="239"/>
    </row>
    <row r="13" spans="1:7" ht="13.5" thickBot="1" x14ac:dyDescent="0.25">
      <c r="A13" s="9"/>
      <c r="B13" s="10"/>
      <c r="C13" s="11"/>
      <c r="D13" s="11"/>
      <c r="E13" s="11"/>
      <c r="F13" s="11"/>
      <c r="G13" s="12"/>
    </row>
    <row r="14" spans="1:7" x14ac:dyDescent="0.2">
      <c r="A14" s="13"/>
      <c r="B14" s="13"/>
      <c r="C14" s="13"/>
      <c r="D14" s="13"/>
      <c r="E14" s="13"/>
      <c r="F14" s="13"/>
      <c r="G14" s="13"/>
    </row>
    <row r="15" spans="1:7" ht="15.75" x14ac:dyDescent="0.2">
      <c r="A15" s="181" t="s">
        <v>48</v>
      </c>
      <c r="B15" s="18"/>
      <c r="C15" s="19"/>
      <c r="D15" s="19"/>
      <c r="E15" s="18"/>
      <c r="F15" s="18"/>
      <c r="G15" s="17"/>
    </row>
    <row r="16" spans="1:7" ht="15.75" x14ac:dyDescent="0.2">
      <c r="A16" s="181"/>
      <c r="B16" s="18"/>
      <c r="C16" s="19"/>
      <c r="D16" s="19"/>
      <c r="E16" s="18"/>
      <c r="F16" s="18"/>
      <c r="G16" s="17"/>
    </row>
    <row r="17" spans="1:7" x14ac:dyDescent="0.2">
      <c r="A17" s="529" t="s">
        <v>47</v>
      </c>
      <c r="B17" s="530"/>
      <c r="C17" s="530"/>
      <c r="D17" s="530"/>
      <c r="E17" s="530"/>
      <c r="F17" s="530"/>
      <c r="G17" s="531"/>
    </row>
    <row r="18" spans="1:7" ht="25.5" x14ac:dyDescent="0.2">
      <c r="A18" s="535" t="s">
        <v>13</v>
      </c>
      <c r="B18" s="539" t="s">
        <v>46</v>
      </c>
      <c r="C18" s="540"/>
      <c r="D18" s="535" t="s">
        <v>36</v>
      </c>
      <c r="E18" s="535" t="s">
        <v>35</v>
      </c>
      <c r="F18" s="222" t="s">
        <v>45</v>
      </c>
      <c r="G18" s="222" t="s">
        <v>2</v>
      </c>
    </row>
    <row r="19" spans="1:7" x14ac:dyDescent="0.2">
      <c r="A19" s="536"/>
      <c r="B19" s="541"/>
      <c r="C19" s="542"/>
      <c r="D19" s="536"/>
      <c r="E19" s="536"/>
      <c r="F19" s="2" t="s">
        <v>3</v>
      </c>
      <c r="G19" s="2" t="s">
        <v>11</v>
      </c>
    </row>
    <row r="20" spans="1:7" ht="52.5" customHeight="1" x14ac:dyDescent="0.2">
      <c r="A20" s="179" t="s">
        <v>44</v>
      </c>
      <c r="B20" s="525" t="s">
        <v>190</v>
      </c>
      <c r="C20" s="526"/>
      <c r="D20" s="15" t="s">
        <v>43</v>
      </c>
      <c r="E20" s="60" t="s">
        <v>189</v>
      </c>
      <c r="F20" s="60" t="s">
        <v>188</v>
      </c>
      <c r="G20" s="238">
        <f>+N17220_SD!F114</f>
        <v>0</v>
      </c>
    </row>
    <row r="21" spans="1:7" ht="52.5" customHeight="1" x14ac:dyDescent="0.2">
      <c r="A21" s="179" t="s">
        <v>41</v>
      </c>
      <c r="B21" s="525" t="s">
        <v>187</v>
      </c>
      <c r="C21" s="526"/>
      <c r="D21" s="15" t="s">
        <v>43</v>
      </c>
      <c r="E21" s="60" t="s">
        <v>186</v>
      </c>
      <c r="F21" s="60" t="s">
        <v>185</v>
      </c>
      <c r="G21" s="238">
        <f>+S1000_SD!F81</f>
        <v>0</v>
      </c>
    </row>
    <row r="22" spans="1:7" s="237" customFormat="1" ht="18.75" customHeight="1" x14ac:dyDescent="0.2">
      <c r="A22" s="550" t="s">
        <v>42</v>
      </c>
      <c r="B22" s="550"/>
      <c r="C22" s="550"/>
      <c r="D22" s="550"/>
      <c r="E22" s="550"/>
      <c r="F22" s="551"/>
      <c r="G22" s="235">
        <f>SUM(G20:G21)</f>
        <v>0</v>
      </c>
    </row>
    <row r="23" spans="1:7" x14ac:dyDescent="0.2">
      <c r="A23" s="16"/>
      <c r="B23" s="16"/>
      <c r="C23" s="16"/>
      <c r="D23" s="16"/>
      <c r="E23" s="16"/>
      <c r="F23" s="16"/>
      <c r="G23" s="8"/>
    </row>
    <row r="24" spans="1:7" x14ac:dyDescent="0.2">
      <c r="A24" s="16"/>
      <c r="B24" s="16"/>
      <c r="C24" s="16"/>
      <c r="D24" s="16"/>
      <c r="E24" s="16"/>
      <c r="F24" s="16"/>
      <c r="G24" s="8"/>
    </row>
    <row r="25" spans="1:7" x14ac:dyDescent="0.2">
      <c r="A25" s="529" t="s">
        <v>51</v>
      </c>
      <c r="B25" s="530"/>
      <c r="C25" s="530"/>
      <c r="D25" s="530"/>
      <c r="E25" s="530"/>
      <c r="F25" s="530"/>
      <c r="G25" s="531"/>
    </row>
    <row r="26" spans="1:7" ht="25.5" x14ac:dyDescent="0.2">
      <c r="A26" s="535" t="s">
        <v>13</v>
      </c>
      <c r="B26" s="539" t="s">
        <v>37</v>
      </c>
      <c r="C26" s="540"/>
      <c r="D26" s="544" t="s">
        <v>36</v>
      </c>
      <c r="E26" s="544" t="s">
        <v>35</v>
      </c>
      <c r="F26" s="222" t="s">
        <v>34</v>
      </c>
      <c r="G26" s="228" t="s">
        <v>2</v>
      </c>
    </row>
    <row r="27" spans="1:7" ht="19.5" customHeight="1" x14ac:dyDescent="0.2">
      <c r="A27" s="536"/>
      <c r="B27" s="541"/>
      <c r="C27" s="542"/>
      <c r="D27" s="545"/>
      <c r="E27" s="545"/>
      <c r="F27" s="2" t="s">
        <v>33</v>
      </c>
      <c r="G27" s="2" t="s">
        <v>11</v>
      </c>
    </row>
    <row r="28" spans="1:7" ht="18" customHeight="1" x14ac:dyDescent="0.2">
      <c r="A28" s="179" t="s">
        <v>40</v>
      </c>
      <c r="B28" s="549" t="s">
        <v>184</v>
      </c>
      <c r="C28" s="526"/>
      <c r="D28" s="15" t="s">
        <v>30</v>
      </c>
      <c r="E28" s="60" t="s">
        <v>130</v>
      </c>
      <c r="F28" s="178">
        <v>1</v>
      </c>
      <c r="G28" s="236">
        <f>+'PP_SON_PE32_Mestni log'!F9</f>
        <v>440</v>
      </c>
    </row>
    <row r="29" spans="1:7" s="175" customFormat="1" ht="18.600000000000001" customHeight="1" x14ac:dyDescent="0.2">
      <c r="A29" s="550" t="s">
        <v>38</v>
      </c>
      <c r="B29" s="550"/>
      <c r="C29" s="550"/>
      <c r="D29" s="550"/>
      <c r="E29" s="550"/>
      <c r="F29" s="551"/>
      <c r="G29" s="235">
        <f>+G28</f>
        <v>440</v>
      </c>
    </row>
    <row r="30" spans="1:7" x14ac:dyDescent="0.2">
      <c r="A30" s="175"/>
      <c r="B30" s="175"/>
      <c r="C30" s="175"/>
      <c r="D30" s="175"/>
      <c r="E30" s="175"/>
      <c r="F30" s="175"/>
      <c r="G30" s="174"/>
    </row>
    <row r="31" spans="1:7" x14ac:dyDescent="0.2">
      <c r="A31" s="175"/>
      <c r="B31" s="175"/>
      <c r="C31" s="175"/>
      <c r="D31" s="175"/>
      <c r="E31" s="175"/>
      <c r="F31" s="175"/>
      <c r="G31" s="174"/>
    </row>
    <row r="37" spans="6:6" x14ac:dyDescent="0.2">
      <c r="F37" s="234"/>
    </row>
  </sheetData>
  <sheetProtection algorithmName="SHA-512" hashValue="BQtJDX3iPdpQLfXKf16Bkv3B6QC1mYxEv+qawpXs4uTpacVzkeXeKuaPh3PcxePm3TwPvgf1WPFxRYpfteQ9Qg==" saltValue="jEo6IuNgUugUzxXW+FLmVQ==" spinCount="100000" sheet="1" objects="1" scenarios="1"/>
  <mergeCells count="22">
    <mergeCell ref="B20:C20"/>
    <mergeCell ref="B28:C28"/>
    <mergeCell ref="A29:F29"/>
    <mergeCell ref="B21:C21"/>
    <mergeCell ref="A22:F22"/>
    <mergeCell ref="A25:G25"/>
    <mergeCell ref="A26:A27"/>
    <mergeCell ref="B26:C27"/>
    <mergeCell ref="D26:D27"/>
    <mergeCell ref="E26:E27"/>
    <mergeCell ref="A17:G17"/>
    <mergeCell ref="A18:A19"/>
    <mergeCell ref="B10:F10"/>
    <mergeCell ref="B11:F11"/>
    <mergeCell ref="A2:G2"/>
    <mergeCell ref="A3:G4"/>
    <mergeCell ref="B6:F6"/>
    <mergeCell ref="B8:F8"/>
    <mergeCell ref="B9:F9"/>
    <mergeCell ref="B18:C19"/>
    <mergeCell ref="D18:D19"/>
    <mergeCell ref="E18:E19"/>
  </mergeCells>
  <pageMargins left="0.78740157480314965" right="0.27559055118110237" top="0.86614173228346458" bottom="0.74803149606299213" header="0.31496062992125984" footer="0.31496062992125984"/>
  <pageSetup paperSize="9" orientation="portrait" r:id="rId1"/>
  <headerFooter alignWithMargins="0">
    <oddHeader>&amp;L&amp;"Arial,Navadno"&amp;8ENERGETIKA LJUBLJANA d.o.o.
SEKTOR ZA INVESTICIJE IN RAZVOJ - SLUŽBA ZA PROJEKTIRANJE
št. projekta: N-17220/22331&amp;RJPE-SIR-28/23</oddHeader>
    <oddFooter>&amp;C&amp;"Arial,Navadno"&amp;P / &amp;N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F114"/>
  <sheetViews>
    <sheetView zoomScaleNormal="100" zoomScaleSheetLayoutView="100" workbookViewId="0">
      <selection activeCell="L86" sqref="L86"/>
    </sheetView>
  </sheetViews>
  <sheetFormatPr defaultColWidth="9.140625" defaultRowHeight="12.75" x14ac:dyDescent="0.2"/>
  <cols>
    <col min="1" max="1" width="5.7109375" style="65" customWidth="1"/>
    <col min="2" max="2" width="50.7109375" style="21" customWidth="1"/>
    <col min="3" max="3" width="6.28515625" style="113" customWidth="1"/>
    <col min="4" max="4" width="4.7109375" style="62" customWidth="1"/>
    <col min="5" max="5" width="10.5703125" style="241" customWidth="1"/>
    <col min="6" max="6" width="12.7109375" style="63" customWidth="1"/>
    <col min="7" max="16384" width="9.140625" style="62"/>
  </cols>
  <sheetData>
    <row r="1" spans="1:6" x14ac:dyDescent="0.2">
      <c r="A1" s="110" t="s">
        <v>86</v>
      </c>
      <c r="B1" s="111" t="s">
        <v>4</v>
      </c>
      <c r="C1" s="169"/>
      <c r="D1" s="108"/>
      <c r="E1" s="265"/>
      <c r="F1" s="107"/>
    </row>
    <row r="2" spans="1:6" x14ac:dyDescent="0.2">
      <c r="A2" s="110" t="s">
        <v>85</v>
      </c>
      <c r="B2" s="111" t="s">
        <v>18</v>
      </c>
      <c r="C2" s="169"/>
      <c r="D2" s="108"/>
      <c r="E2" s="265"/>
      <c r="F2" s="107"/>
    </row>
    <row r="3" spans="1:6" ht="42.75" customHeight="1" x14ac:dyDescent="0.2">
      <c r="A3" s="266" t="s">
        <v>44</v>
      </c>
      <c r="B3" s="210" t="s">
        <v>205</v>
      </c>
      <c r="C3" s="169"/>
      <c r="D3" s="108"/>
      <c r="E3" s="265"/>
      <c r="F3" s="107"/>
    </row>
    <row r="4" spans="1:6" x14ac:dyDescent="0.2">
      <c r="A4" s="110"/>
      <c r="B4" s="111" t="s">
        <v>204</v>
      </c>
      <c r="C4" s="169"/>
      <c r="D4" s="108"/>
      <c r="E4" s="265"/>
      <c r="F4" s="107"/>
    </row>
    <row r="5" spans="1:6" s="21" customFormat="1" ht="76.5" x14ac:dyDescent="0.2">
      <c r="A5" s="28" t="s">
        <v>0</v>
      </c>
      <c r="B5" s="106" t="s">
        <v>7</v>
      </c>
      <c r="C5" s="264" t="s">
        <v>5</v>
      </c>
      <c r="D5" s="29" t="s">
        <v>6</v>
      </c>
      <c r="E5" s="167" t="s">
        <v>9</v>
      </c>
      <c r="F5" s="30" t="s">
        <v>10</v>
      </c>
    </row>
    <row r="6" spans="1:6" ht="15.75" x14ac:dyDescent="0.25">
      <c r="A6" s="188">
        <v>1</v>
      </c>
      <c r="B6" s="187"/>
      <c r="C6" s="263"/>
      <c r="D6" s="185"/>
      <c r="E6" s="262"/>
      <c r="F6" s="184"/>
    </row>
    <row r="7" spans="1:6" ht="15.75" x14ac:dyDescent="0.25">
      <c r="A7" s="83">
        <f>COUNT(A6+1)</f>
        <v>1</v>
      </c>
      <c r="B7" s="131" t="s">
        <v>105</v>
      </c>
      <c r="C7" s="261"/>
      <c r="D7" s="40"/>
      <c r="E7" s="260"/>
      <c r="F7" s="199"/>
    </row>
    <row r="8" spans="1:6" ht="25.5" x14ac:dyDescent="0.2">
      <c r="A8" s="83"/>
      <c r="B8" s="150" t="s">
        <v>104</v>
      </c>
      <c r="C8" s="127"/>
      <c r="D8" s="81"/>
      <c r="E8" s="245"/>
      <c r="F8" s="77"/>
    </row>
    <row r="9" spans="1:6" ht="14.25" x14ac:dyDescent="0.2">
      <c r="A9" s="83"/>
      <c r="B9" s="137" t="s">
        <v>103</v>
      </c>
      <c r="C9" s="128">
        <v>20</v>
      </c>
      <c r="D9" s="93" t="s">
        <v>8</v>
      </c>
      <c r="E9" s="248"/>
      <c r="F9" s="76">
        <f>C9*E9</f>
        <v>0</v>
      </c>
    </row>
    <row r="10" spans="1:6" x14ac:dyDescent="0.2">
      <c r="A10" s="91"/>
      <c r="B10" s="101"/>
      <c r="C10" s="123"/>
      <c r="D10" s="104"/>
      <c r="E10" s="244"/>
      <c r="F10" s="72"/>
    </row>
    <row r="11" spans="1:6" x14ac:dyDescent="0.2">
      <c r="A11" s="89"/>
      <c r="B11" s="22"/>
      <c r="C11" s="134"/>
      <c r="D11" s="87"/>
      <c r="E11" s="247"/>
      <c r="F11" s="99"/>
    </row>
    <row r="12" spans="1:6" x14ac:dyDescent="0.2">
      <c r="A12" s="83">
        <f>COUNT($A$7:A11)+1</f>
        <v>2</v>
      </c>
      <c r="B12" s="84" t="s">
        <v>84</v>
      </c>
      <c r="C12" s="128"/>
      <c r="D12" s="81"/>
      <c r="E12" s="245"/>
      <c r="F12" s="77"/>
    </row>
    <row r="13" spans="1:6" ht="30" customHeight="1" x14ac:dyDescent="0.2">
      <c r="A13" s="83"/>
      <c r="B13" s="259" t="s">
        <v>83</v>
      </c>
      <c r="C13" s="128"/>
      <c r="D13" s="81"/>
      <c r="E13" s="245"/>
      <c r="F13" s="77"/>
    </row>
    <row r="14" spans="1:6" ht="14.25" x14ac:dyDescent="0.2">
      <c r="A14" s="83"/>
      <c r="B14" s="102" t="s">
        <v>203</v>
      </c>
      <c r="C14" s="128">
        <v>18</v>
      </c>
      <c r="D14" s="93" t="s">
        <v>8</v>
      </c>
      <c r="E14" s="248"/>
      <c r="F14" s="76">
        <f>C14*E14</f>
        <v>0</v>
      </c>
    </row>
    <row r="15" spans="1:6" ht="14.25" x14ac:dyDescent="0.2">
      <c r="A15" s="83"/>
      <c r="B15" s="102" t="s">
        <v>121</v>
      </c>
      <c r="C15" s="128">
        <v>1</v>
      </c>
      <c r="D15" s="93" t="s">
        <v>8</v>
      </c>
      <c r="E15" s="248"/>
      <c r="F15" s="76">
        <f>C15*E15</f>
        <v>0</v>
      </c>
    </row>
    <row r="16" spans="1:6" x14ac:dyDescent="0.2">
      <c r="A16" s="91"/>
      <c r="B16" s="101"/>
      <c r="C16" s="123"/>
      <c r="D16" s="104"/>
      <c r="E16" s="244"/>
      <c r="F16" s="72"/>
    </row>
    <row r="17" spans="1:6" x14ac:dyDescent="0.2">
      <c r="A17" s="89"/>
      <c r="B17" s="143"/>
      <c r="C17" s="134"/>
      <c r="D17" s="141"/>
      <c r="E17" s="140"/>
      <c r="F17" s="139"/>
    </row>
    <row r="18" spans="1:6" x14ac:dyDescent="0.2">
      <c r="A18" s="85">
        <f>COUNT($A$7:A17)+1</f>
        <v>3</v>
      </c>
      <c r="B18" s="131" t="s">
        <v>102</v>
      </c>
      <c r="C18" s="128"/>
      <c r="D18" s="127"/>
      <c r="E18" s="138"/>
      <c r="F18" s="125"/>
    </row>
    <row r="19" spans="1:6" ht="30.75" customHeight="1" x14ac:dyDescent="0.2">
      <c r="A19" s="83"/>
      <c r="B19" s="246" t="s">
        <v>101</v>
      </c>
      <c r="C19" s="128"/>
      <c r="D19" s="127"/>
      <c r="E19" s="138"/>
      <c r="F19" s="125"/>
    </row>
    <row r="20" spans="1:6" x14ac:dyDescent="0.2">
      <c r="A20" s="83"/>
      <c r="B20" s="137" t="s">
        <v>202</v>
      </c>
      <c r="C20" s="128">
        <v>1</v>
      </c>
      <c r="D20" s="127" t="s">
        <v>1</v>
      </c>
      <c r="E20" s="126"/>
      <c r="F20" s="125">
        <f>C20*E20</f>
        <v>0</v>
      </c>
    </row>
    <row r="21" spans="1:6" x14ac:dyDescent="0.2">
      <c r="A21" s="91"/>
      <c r="B21" s="136"/>
      <c r="C21" s="123"/>
      <c r="D21" s="122"/>
      <c r="E21" s="121"/>
      <c r="F21" s="121"/>
    </row>
    <row r="22" spans="1:6" x14ac:dyDescent="0.2">
      <c r="A22" s="89"/>
      <c r="B22" s="142"/>
      <c r="C22" s="134"/>
      <c r="D22" s="141"/>
      <c r="E22" s="140"/>
      <c r="F22" s="139"/>
    </row>
    <row r="23" spans="1:6" x14ac:dyDescent="0.2">
      <c r="A23" s="85">
        <f>COUNT($A$7:A22)+1</f>
        <v>4</v>
      </c>
      <c r="B23" s="149" t="s">
        <v>99</v>
      </c>
      <c r="C23" s="128"/>
      <c r="D23" s="148"/>
      <c r="E23" s="125"/>
      <c r="F23" s="147"/>
    </row>
    <row r="24" spans="1:6" ht="38.25" x14ac:dyDescent="0.2">
      <c r="A24" s="83"/>
      <c r="B24" s="24" t="s">
        <v>98</v>
      </c>
      <c r="C24" s="128"/>
      <c r="D24" s="17"/>
      <c r="E24" s="146"/>
      <c r="F24" s="146"/>
    </row>
    <row r="25" spans="1:6" x14ac:dyDescent="0.2">
      <c r="A25" s="83"/>
      <c r="B25" s="145" t="s">
        <v>97</v>
      </c>
      <c r="C25" s="128">
        <v>1</v>
      </c>
      <c r="D25" s="17" t="s">
        <v>1</v>
      </c>
      <c r="E25" s="126"/>
      <c r="F25" s="125">
        <f>C25*E25</f>
        <v>0</v>
      </c>
    </row>
    <row r="26" spans="1:6" x14ac:dyDescent="0.2">
      <c r="A26" s="91"/>
      <c r="B26" s="144"/>
      <c r="C26" s="123"/>
      <c r="D26" s="57"/>
      <c r="E26" s="121"/>
      <c r="F26" s="121"/>
    </row>
    <row r="27" spans="1:6" x14ac:dyDescent="0.2">
      <c r="A27" s="89"/>
      <c r="B27" s="22"/>
      <c r="C27" s="134"/>
      <c r="D27" s="87"/>
      <c r="E27" s="247"/>
      <c r="F27" s="99"/>
    </row>
    <row r="28" spans="1:6" ht="14.25" x14ac:dyDescent="0.2">
      <c r="A28" s="85">
        <f>COUNT($A$7:A27)+1</f>
        <v>5</v>
      </c>
      <c r="B28" s="84" t="s">
        <v>79</v>
      </c>
      <c r="C28" s="128"/>
      <c r="D28" s="81"/>
      <c r="E28" s="245"/>
      <c r="F28" s="77"/>
    </row>
    <row r="29" spans="1:6" ht="14.25" x14ac:dyDescent="0.2">
      <c r="A29" s="83"/>
      <c r="B29" s="94" t="s">
        <v>78</v>
      </c>
      <c r="C29" s="128"/>
      <c r="D29" s="81"/>
      <c r="E29" s="245"/>
      <c r="F29" s="77"/>
    </row>
    <row r="30" spans="1:6" x14ac:dyDescent="0.2">
      <c r="A30" s="83"/>
      <c r="B30" s="102" t="s">
        <v>201</v>
      </c>
      <c r="C30" s="128">
        <v>1</v>
      </c>
      <c r="D30" s="81" t="s">
        <v>1</v>
      </c>
      <c r="E30" s="258"/>
      <c r="F30" s="76">
        <f>C30*E30</f>
        <v>0</v>
      </c>
    </row>
    <row r="31" spans="1:6" x14ac:dyDescent="0.2">
      <c r="A31" s="91"/>
      <c r="B31" s="101"/>
      <c r="C31" s="123"/>
      <c r="D31" s="73"/>
      <c r="E31" s="244"/>
      <c r="F31" s="72"/>
    </row>
    <row r="32" spans="1:6" x14ac:dyDescent="0.2">
      <c r="A32" s="89"/>
      <c r="B32" s="100"/>
      <c r="C32" s="134"/>
      <c r="D32" s="87"/>
      <c r="E32" s="247"/>
      <c r="F32" s="86"/>
    </row>
    <row r="33" spans="1:6" x14ac:dyDescent="0.2">
      <c r="A33" s="85">
        <f>COUNT($A$7:A31)+1</f>
        <v>6</v>
      </c>
      <c r="B33" s="84" t="s">
        <v>159</v>
      </c>
      <c r="C33" s="128"/>
      <c r="D33" s="81"/>
      <c r="E33" s="245"/>
      <c r="F33" s="77"/>
    </row>
    <row r="34" spans="1:6" x14ac:dyDescent="0.2">
      <c r="A34" s="83"/>
      <c r="B34" s="94" t="s">
        <v>158</v>
      </c>
      <c r="C34" s="128"/>
      <c r="D34" s="81"/>
      <c r="E34" s="245"/>
      <c r="F34" s="77"/>
    </row>
    <row r="35" spans="1:6" x14ac:dyDescent="0.2">
      <c r="A35" s="83"/>
      <c r="B35" s="102" t="s">
        <v>200</v>
      </c>
      <c r="C35" s="128">
        <v>1</v>
      </c>
      <c r="D35" s="81" t="s">
        <v>1</v>
      </c>
      <c r="E35" s="258"/>
      <c r="F35" s="76">
        <f>C35*E35</f>
        <v>0</v>
      </c>
    </row>
    <row r="36" spans="1:6" x14ac:dyDescent="0.2">
      <c r="A36" s="91"/>
      <c r="B36" s="101"/>
      <c r="C36" s="123"/>
      <c r="D36" s="73"/>
      <c r="E36" s="244"/>
      <c r="F36" s="72"/>
    </row>
    <row r="37" spans="1:6" x14ac:dyDescent="0.2">
      <c r="A37" s="198"/>
      <c r="B37" s="197"/>
      <c r="C37" s="134"/>
      <c r="D37" s="87"/>
      <c r="E37" s="139"/>
      <c r="F37" s="99"/>
    </row>
    <row r="38" spans="1:6" x14ac:dyDescent="0.2">
      <c r="A38" s="85">
        <f>COUNT($A$7:A37)+1</f>
        <v>7</v>
      </c>
      <c r="B38" s="84" t="s">
        <v>114</v>
      </c>
      <c r="C38" s="128"/>
      <c r="D38" s="81"/>
      <c r="E38" s="125"/>
      <c r="F38" s="77"/>
    </row>
    <row r="39" spans="1:6" x14ac:dyDescent="0.2">
      <c r="A39" s="83"/>
      <c r="B39" s="94" t="s">
        <v>113</v>
      </c>
      <c r="C39" s="128"/>
      <c r="D39" s="81"/>
      <c r="E39" s="125"/>
      <c r="F39" s="77"/>
    </row>
    <row r="40" spans="1:6" x14ac:dyDescent="0.2">
      <c r="A40" s="83"/>
      <c r="B40" s="102" t="s">
        <v>199</v>
      </c>
      <c r="C40" s="128">
        <v>1</v>
      </c>
      <c r="D40" s="81" t="s">
        <v>1</v>
      </c>
      <c r="E40" s="56"/>
      <c r="F40" s="76">
        <f>C40*E40</f>
        <v>0</v>
      </c>
    </row>
    <row r="41" spans="1:6" x14ac:dyDescent="0.2">
      <c r="A41" s="91"/>
      <c r="B41" s="101"/>
      <c r="C41" s="123"/>
      <c r="D41" s="73"/>
      <c r="E41" s="121"/>
      <c r="F41" s="72"/>
    </row>
    <row r="42" spans="1:6" x14ac:dyDescent="0.2">
      <c r="A42" s="89"/>
      <c r="B42" s="22"/>
      <c r="C42" s="134"/>
      <c r="D42" s="87"/>
      <c r="E42" s="247"/>
      <c r="F42" s="99"/>
    </row>
    <row r="43" spans="1:6" x14ac:dyDescent="0.2">
      <c r="A43" s="83"/>
      <c r="B43" s="49"/>
      <c r="C43" s="128"/>
      <c r="D43" s="81"/>
      <c r="E43" s="245"/>
      <c r="F43" s="77"/>
    </row>
    <row r="44" spans="1:6" x14ac:dyDescent="0.2">
      <c r="A44" s="83"/>
      <c r="B44" s="49"/>
      <c r="C44" s="128"/>
      <c r="D44" s="81"/>
      <c r="E44" s="245"/>
      <c r="F44" s="77"/>
    </row>
    <row r="45" spans="1:6" x14ac:dyDescent="0.2">
      <c r="A45" s="83"/>
      <c r="B45" s="49"/>
      <c r="C45" s="128"/>
      <c r="D45" s="81"/>
      <c r="E45" s="245"/>
      <c r="F45" s="77"/>
    </row>
    <row r="46" spans="1:6" x14ac:dyDescent="0.2">
      <c r="A46" s="85">
        <f>COUNT($A$7:A42)+1</f>
        <v>8</v>
      </c>
      <c r="B46" s="84" t="s">
        <v>198</v>
      </c>
      <c r="C46" s="128"/>
      <c r="D46" s="81"/>
      <c r="E46" s="245"/>
      <c r="F46" s="77"/>
    </row>
    <row r="47" spans="1:6" x14ac:dyDescent="0.2">
      <c r="A47" s="83"/>
      <c r="B47" s="94" t="s">
        <v>197</v>
      </c>
      <c r="C47" s="128"/>
      <c r="D47" s="81"/>
      <c r="E47" s="245"/>
      <c r="F47" s="77"/>
    </row>
    <row r="48" spans="1:6" x14ac:dyDescent="0.2">
      <c r="A48" s="83"/>
      <c r="B48" s="102" t="s">
        <v>196</v>
      </c>
      <c r="C48" s="128">
        <v>1</v>
      </c>
      <c r="D48" s="81" t="s">
        <v>1</v>
      </c>
      <c r="E48" s="258"/>
      <c r="F48" s="76">
        <f>C48*E48</f>
        <v>0</v>
      </c>
    </row>
    <row r="49" spans="1:6" x14ac:dyDescent="0.2">
      <c r="A49" s="91"/>
      <c r="B49" s="101"/>
      <c r="C49" s="123"/>
      <c r="D49" s="73"/>
      <c r="E49" s="244"/>
      <c r="F49" s="72"/>
    </row>
    <row r="50" spans="1:6" x14ac:dyDescent="0.2">
      <c r="A50" s="89"/>
      <c r="B50" s="22"/>
      <c r="C50" s="134"/>
      <c r="D50" s="87"/>
      <c r="E50" s="247"/>
      <c r="F50" s="99"/>
    </row>
    <row r="51" spans="1:6" x14ac:dyDescent="0.2">
      <c r="A51" s="85">
        <f>COUNT($A$7:A50)+1</f>
        <v>9</v>
      </c>
      <c r="B51" s="84" t="s">
        <v>74</v>
      </c>
      <c r="C51" s="128"/>
      <c r="D51" s="81"/>
      <c r="E51" s="245"/>
      <c r="F51" s="77"/>
    </row>
    <row r="52" spans="1:6" ht="29.25" customHeight="1" x14ac:dyDescent="0.2">
      <c r="A52" s="83"/>
      <c r="B52" s="249" t="s">
        <v>73</v>
      </c>
      <c r="C52" s="128"/>
      <c r="D52" s="81"/>
      <c r="E52" s="245"/>
      <c r="F52" s="77"/>
    </row>
    <row r="53" spans="1:6" x14ac:dyDescent="0.2">
      <c r="A53" s="83"/>
      <c r="B53" s="102" t="s">
        <v>94</v>
      </c>
      <c r="C53" s="128">
        <v>5</v>
      </c>
      <c r="D53" s="81" t="s">
        <v>1</v>
      </c>
      <c r="E53" s="258"/>
      <c r="F53" s="76">
        <f>C53*E53</f>
        <v>0</v>
      </c>
    </row>
    <row r="54" spans="1:6" x14ac:dyDescent="0.2">
      <c r="A54" s="83"/>
      <c r="B54" s="102" t="s">
        <v>139</v>
      </c>
      <c r="C54" s="128">
        <v>6</v>
      </c>
      <c r="D54" s="81" t="s">
        <v>1</v>
      </c>
      <c r="E54" s="258"/>
      <c r="F54" s="76">
        <f>C54*E54</f>
        <v>0</v>
      </c>
    </row>
    <row r="55" spans="1:6" x14ac:dyDescent="0.2">
      <c r="A55" s="83"/>
      <c r="B55" s="102" t="s">
        <v>118</v>
      </c>
      <c r="C55" s="128">
        <v>4</v>
      </c>
      <c r="D55" s="81" t="s">
        <v>1</v>
      </c>
      <c r="E55" s="258"/>
      <c r="F55" s="76">
        <f>C55*E55</f>
        <v>0</v>
      </c>
    </row>
    <row r="56" spans="1:6" x14ac:dyDescent="0.2">
      <c r="A56" s="91"/>
      <c r="B56" s="101"/>
      <c r="C56" s="123"/>
      <c r="D56" s="73"/>
      <c r="E56" s="244"/>
      <c r="F56" s="72"/>
    </row>
    <row r="57" spans="1:6" x14ac:dyDescent="0.2">
      <c r="A57" s="89"/>
      <c r="B57" s="22"/>
      <c r="C57" s="134"/>
      <c r="D57" s="87"/>
      <c r="E57" s="247"/>
      <c r="F57" s="99"/>
    </row>
    <row r="58" spans="1:6" x14ac:dyDescent="0.2">
      <c r="A58" s="85">
        <f>COUNT($A$7:A57)+1</f>
        <v>10</v>
      </c>
      <c r="B58" s="84" t="s">
        <v>71</v>
      </c>
      <c r="C58" s="128"/>
      <c r="D58" s="81"/>
      <c r="E58" s="245"/>
      <c r="F58" s="77"/>
    </row>
    <row r="59" spans="1:6" ht="25.5" x14ac:dyDescent="0.2">
      <c r="A59" s="83"/>
      <c r="B59" s="94" t="s">
        <v>70</v>
      </c>
      <c r="C59" s="128"/>
      <c r="D59" s="81"/>
      <c r="E59" s="245"/>
      <c r="F59" s="77"/>
    </row>
    <row r="60" spans="1:6" x14ac:dyDescent="0.2">
      <c r="A60" s="83"/>
      <c r="B60" s="102" t="s">
        <v>138</v>
      </c>
      <c r="C60" s="128">
        <v>1</v>
      </c>
      <c r="D60" s="81" t="s">
        <v>1</v>
      </c>
      <c r="E60" s="258"/>
      <c r="F60" s="76">
        <f>C60*E60</f>
        <v>0</v>
      </c>
    </row>
    <row r="61" spans="1:6" x14ac:dyDescent="0.2">
      <c r="A61" s="83"/>
      <c r="B61" s="49"/>
      <c r="C61" s="128"/>
      <c r="D61" s="81"/>
      <c r="E61" s="245"/>
      <c r="F61" s="77"/>
    </row>
    <row r="62" spans="1:6" x14ac:dyDescent="0.2">
      <c r="A62" s="89"/>
      <c r="B62" s="100"/>
      <c r="C62" s="134"/>
      <c r="D62" s="87"/>
      <c r="E62" s="247"/>
      <c r="F62" s="86"/>
    </row>
    <row r="63" spans="1:6" x14ac:dyDescent="0.2">
      <c r="A63" s="85">
        <f>COUNT($A$7:A62)+1</f>
        <v>11</v>
      </c>
      <c r="B63" s="84" t="s">
        <v>68</v>
      </c>
      <c r="C63" s="128"/>
      <c r="D63" s="81"/>
      <c r="E63" s="245"/>
      <c r="F63" s="77"/>
    </row>
    <row r="64" spans="1:6" ht="25.5" x14ac:dyDescent="0.2">
      <c r="A64" s="83"/>
      <c r="B64" s="94" t="s">
        <v>67</v>
      </c>
      <c r="C64" s="128"/>
      <c r="D64" s="81"/>
      <c r="E64" s="245"/>
      <c r="F64" s="77"/>
    </row>
    <row r="65" spans="1:6" x14ac:dyDescent="0.2">
      <c r="A65" s="83"/>
      <c r="B65" s="49" t="s">
        <v>66</v>
      </c>
      <c r="C65" s="128">
        <v>1</v>
      </c>
      <c r="D65" s="81" t="s">
        <v>1</v>
      </c>
      <c r="E65" s="258"/>
      <c r="F65" s="76">
        <f>C65*E65</f>
        <v>0</v>
      </c>
    </row>
    <row r="66" spans="1:6" x14ac:dyDescent="0.2">
      <c r="A66" s="91"/>
      <c r="B66" s="48"/>
      <c r="C66" s="123"/>
      <c r="D66" s="73"/>
      <c r="E66" s="244"/>
      <c r="F66" s="72"/>
    </row>
    <row r="67" spans="1:6" x14ac:dyDescent="0.2">
      <c r="A67" s="89"/>
      <c r="B67" s="22"/>
      <c r="C67" s="134"/>
      <c r="D67" s="87"/>
      <c r="E67" s="247"/>
      <c r="F67" s="86"/>
    </row>
    <row r="68" spans="1:6" x14ac:dyDescent="0.2">
      <c r="A68" s="85">
        <f>COUNT($A$7:A66)+1</f>
        <v>12</v>
      </c>
      <c r="B68" s="84" t="s">
        <v>157</v>
      </c>
      <c r="C68" s="128"/>
      <c r="D68" s="202"/>
      <c r="E68" s="245"/>
      <c r="F68" s="201"/>
    </row>
    <row r="69" spans="1:6" ht="29.25" customHeight="1" x14ac:dyDescent="0.2">
      <c r="A69" s="83"/>
      <c r="B69" s="105" t="s">
        <v>156</v>
      </c>
      <c r="C69" s="128"/>
      <c r="D69" s="81"/>
      <c r="E69" s="245"/>
      <c r="F69" s="77"/>
    </row>
    <row r="70" spans="1:6" ht="14.25" x14ac:dyDescent="0.2">
      <c r="A70" s="83"/>
      <c r="B70" s="102" t="s">
        <v>117</v>
      </c>
      <c r="C70" s="128">
        <v>4</v>
      </c>
      <c r="D70" s="93" t="s">
        <v>8</v>
      </c>
      <c r="E70" s="248"/>
      <c r="F70" s="76">
        <f>C70*E70</f>
        <v>0</v>
      </c>
    </row>
    <row r="71" spans="1:6" x14ac:dyDescent="0.2">
      <c r="A71" s="91"/>
      <c r="B71" s="101"/>
      <c r="C71" s="123"/>
      <c r="D71" s="104"/>
      <c r="E71" s="244"/>
      <c r="F71" s="72"/>
    </row>
    <row r="72" spans="1:6" s="1" customFormat="1" x14ac:dyDescent="0.2">
      <c r="A72" s="209"/>
      <c r="B72" s="208"/>
      <c r="C72" s="257"/>
      <c r="D72" s="206"/>
      <c r="E72" s="256"/>
      <c r="F72" s="205"/>
    </row>
    <row r="73" spans="1:6" x14ac:dyDescent="0.2">
      <c r="A73" s="85">
        <f>COUNT($A$7:A72)+1</f>
        <v>13</v>
      </c>
      <c r="B73" s="204" t="s">
        <v>142</v>
      </c>
      <c r="C73" s="250"/>
      <c r="D73" s="202"/>
      <c r="E73" s="245"/>
      <c r="F73" s="201"/>
    </row>
    <row r="74" spans="1:6" ht="28.5" customHeight="1" x14ac:dyDescent="0.2">
      <c r="A74" s="83"/>
      <c r="B74" s="249" t="s">
        <v>141</v>
      </c>
      <c r="C74" s="127"/>
      <c r="D74" s="81"/>
      <c r="E74" s="245"/>
      <c r="F74" s="76"/>
    </row>
    <row r="75" spans="1:6" x14ac:dyDescent="0.2">
      <c r="A75" s="83"/>
      <c r="B75" s="49"/>
      <c r="C75" s="127">
        <v>0</v>
      </c>
      <c r="D75" s="81" t="s">
        <v>1</v>
      </c>
      <c r="E75" s="248"/>
      <c r="F75" s="76">
        <f>C75*E75</f>
        <v>0</v>
      </c>
    </row>
    <row r="76" spans="1:6" x14ac:dyDescent="0.2">
      <c r="A76" s="91"/>
      <c r="B76" s="48"/>
      <c r="C76" s="122"/>
      <c r="D76" s="73"/>
      <c r="E76" s="244"/>
      <c r="F76" s="72"/>
    </row>
    <row r="77" spans="1:6" x14ac:dyDescent="0.2">
      <c r="A77" s="89"/>
      <c r="B77" s="22"/>
      <c r="C77" s="134"/>
      <c r="D77" s="87"/>
      <c r="E77" s="247"/>
      <c r="F77" s="99"/>
    </row>
    <row r="78" spans="1:6" x14ac:dyDescent="0.2">
      <c r="A78" s="85">
        <f>COUNT($A$7:A75)+1</f>
        <v>14</v>
      </c>
      <c r="B78" s="84" t="s">
        <v>195</v>
      </c>
      <c r="C78" s="128"/>
      <c r="D78" s="81"/>
      <c r="E78" s="245"/>
      <c r="F78" s="77"/>
    </row>
    <row r="79" spans="1:6" ht="107.25" customHeight="1" x14ac:dyDescent="0.2">
      <c r="A79" s="83"/>
      <c r="B79" s="249" t="s">
        <v>64</v>
      </c>
      <c r="C79" s="128"/>
      <c r="D79" s="81"/>
      <c r="E79" s="245"/>
      <c r="F79" s="77"/>
    </row>
    <row r="80" spans="1:6" x14ac:dyDescent="0.2">
      <c r="A80" s="83"/>
      <c r="B80" s="49"/>
      <c r="C80" s="128">
        <v>1</v>
      </c>
      <c r="D80" s="81" t="s">
        <v>1</v>
      </c>
      <c r="E80" s="248"/>
      <c r="F80" s="76">
        <f>C80*E80</f>
        <v>0</v>
      </c>
    </row>
    <row r="81" spans="1:6" x14ac:dyDescent="0.2">
      <c r="A81" s="91"/>
      <c r="B81" s="48"/>
      <c r="C81" s="123"/>
      <c r="D81" s="73"/>
      <c r="E81" s="244"/>
      <c r="F81" s="72"/>
    </row>
    <row r="82" spans="1:6" s="1" customFormat="1" x14ac:dyDescent="0.2">
      <c r="A82" s="209"/>
      <c r="B82" s="208"/>
      <c r="C82" s="257"/>
      <c r="D82" s="206"/>
      <c r="E82" s="256"/>
      <c r="F82" s="205"/>
    </row>
    <row r="83" spans="1:6" s="1" customFormat="1" x14ac:dyDescent="0.2">
      <c r="A83" s="97"/>
      <c r="B83" s="255"/>
      <c r="C83" s="254"/>
      <c r="D83" s="253"/>
      <c r="E83" s="252"/>
      <c r="F83" s="251"/>
    </row>
    <row r="84" spans="1:6" s="1" customFormat="1" x14ac:dyDescent="0.2">
      <c r="A84" s="97"/>
      <c r="B84" s="255"/>
      <c r="C84" s="254"/>
      <c r="D84" s="253"/>
      <c r="E84" s="252"/>
      <c r="F84" s="251"/>
    </row>
    <row r="85" spans="1:6" x14ac:dyDescent="0.2">
      <c r="A85" s="85">
        <f>COUNT($A$7:A82)+1</f>
        <v>15</v>
      </c>
      <c r="B85" s="204" t="s">
        <v>194</v>
      </c>
      <c r="C85" s="250"/>
      <c r="D85" s="202"/>
      <c r="E85" s="245"/>
      <c r="F85" s="201"/>
    </row>
    <row r="86" spans="1:6" ht="28.5" customHeight="1" x14ac:dyDescent="0.2">
      <c r="A86" s="83"/>
      <c r="B86" s="249" t="s">
        <v>193</v>
      </c>
      <c r="C86" s="127"/>
      <c r="D86" s="81"/>
      <c r="E86" s="245"/>
      <c r="F86" s="76"/>
    </row>
    <row r="87" spans="1:6" x14ac:dyDescent="0.2">
      <c r="A87" s="83"/>
      <c r="B87" s="49"/>
      <c r="C87" s="127">
        <v>5</v>
      </c>
      <c r="D87" s="81" t="s">
        <v>1</v>
      </c>
      <c r="E87" s="248"/>
      <c r="F87" s="76">
        <f>C87*E87</f>
        <v>0</v>
      </c>
    </row>
    <row r="88" spans="1:6" x14ac:dyDescent="0.2">
      <c r="A88" s="91"/>
      <c r="B88" s="48"/>
      <c r="C88" s="122"/>
      <c r="D88" s="73"/>
      <c r="E88" s="244"/>
      <c r="F88" s="72"/>
    </row>
    <row r="89" spans="1:6" x14ac:dyDescent="0.2">
      <c r="A89" s="89"/>
      <c r="B89" s="22"/>
      <c r="C89" s="141"/>
      <c r="D89" s="87"/>
      <c r="E89" s="247"/>
      <c r="F89" s="86"/>
    </row>
    <row r="90" spans="1:6" x14ac:dyDescent="0.2">
      <c r="A90" s="85">
        <f>COUNT($A$7:A89)+1</f>
        <v>16</v>
      </c>
      <c r="B90" s="84" t="s">
        <v>58</v>
      </c>
      <c r="C90" s="127"/>
      <c r="D90" s="81"/>
      <c r="E90" s="245"/>
      <c r="F90" s="76"/>
    </row>
    <row r="91" spans="1:6" ht="30" customHeight="1" x14ac:dyDescent="0.2">
      <c r="A91" s="83"/>
      <c r="B91" s="249" t="s">
        <v>57</v>
      </c>
      <c r="C91" s="127"/>
      <c r="D91" s="81"/>
      <c r="E91" s="245"/>
      <c r="F91" s="76"/>
    </row>
    <row r="92" spans="1:6" x14ac:dyDescent="0.2">
      <c r="A92" s="83"/>
      <c r="B92" s="49"/>
      <c r="C92" s="127">
        <v>1</v>
      </c>
      <c r="D92" s="81" t="s">
        <v>1</v>
      </c>
      <c r="E92" s="248"/>
      <c r="F92" s="76">
        <f>C92*E92</f>
        <v>0</v>
      </c>
    </row>
    <row r="93" spans="1:6" x14ac:dyDescent="0.2">
      <c r="A93" s="91"/>
      <c r="B93" s="48"/>
      <c r="C93" s="122"/>
      <c r="D93" s="73"/>
      <c r="E93" s="244"/>
      <c r="F93" s="72"/>
    </row>
    <row r="94" spans="1:6" x14ac:dyDescent="0.2">
      <c r="A94" s="89"/>
      <c r="B94" s="22"/>
      <c r="C94" s="141"/>
      <c r="D94" s="87"/>
      <c r="E94" s="247"/>
      <c r="F94" s="86"/>
    </row>
    <row r="95" spans="1:6" x14ac:dyDescent="0.2">
      <c r="A95" s="85">
        <f>COUNT($A$7:A93)+1</f>
        <v>17</v>
      </c>
      <c r="B95" s="84" t="s">
        <v>174</v>
      </c>
      <c r="C95" s="127"/>
      <c r="D95" s="81"/>
      <c r="E95" s="245"/>
      <c r="F95" s="76"/>
    </row>
    <row r="96" spans="1:6" x14ac:dyDescent="0.2">
      <c r="A96" s="83"/>
      <c r="B96" s="94" t="s">
        <v>173</v>
      </c>
      <c r="C96" s="127"/>
      <c r="D96" s="81"/>
      <c r="E96" s="245"/>
      <c r="F96" s="76"/>
    </row>
    <row r="97" spans="1:6" x14ac:dyDescent="0.2">
      <c r="A97" s="83"/>
      <c r="B97" s="49"/>
      <c r="C97" s="127"/>
      <c r="D97" s="78">
        <v>0</v>
      </c>
      <c r="E97" s="245"/>
      <c r="F97" s="76">
        <f>D97*(SUM(F9:F92))</f>
        <v>0</v>
      </c>
    </row>
    <row r="98" spans="1:6" x14ac:dyDescent="0.2">
      <c r="A98" s="91"/>
      <c r="B98" s="48"/>
      <c r="C98" s="122"/>
      <c r="D98" s="233"/>
      <c r="E98" s="244"/>
      <c r="F98" s="72"/>
    </row>
    <row r="99" spans="1:6" x14ac:dyDescent="0.2">
      <c r="A99" s="89"/>
      <c r="B99" s="22"/>
      <c r="C99" s="141"/>
      <c r="D99" s="87"/>
      <c r="E99" s="247"/>
      <c r="F99" s="86"/>
    </row>
    <row r="100" spans="1:6" x14ac:dyDescent="0.2">
      <c r="A100" s="85">
        <f>COUNT($A$7:A99)+1</f>
        <v>18</v>
      </c>
      <c r="B100" s="84" t="s">
        <v>172</v>
      </c>
      <c r="C100" s="127"/>
      <c r="D100" s="81"/>
      <c r="E100" s="245"/>
      <c r="F100" s="76"/>
    </row>
    <row r="101" spans="1:6" x14ac:dyDescent="0.2">
      <c r="A101" s="83"/>
      <c r="B101" s="94" t="s">
        <v>171</v>
      </c>
      <c r="C101" s="127"/>
      <c r="D101" s="81"/>
      <c r="E101" s="245"/>
      <c r="F101" s="77"/>
    </row>
    <row r="102" spans="1:6" x14ac:dyDescent="0.2">
      <c r="A102" s="83"/>
      <c r="B102" s="49"/>
      <c r="C102" s="127"/>
      <c r="D102" s="78">
        <v>0</v>
      </c>
      <c r="E102" s="245"/>
      <c r="F102" s="76">
        <f>D102*(SUM(F9:F92))</f>
        <v>0</v>
      </c>
    </row>
    <row r="103" spans="1:6" x14ac:dyDescent="0.2">
      <c r="A103" s="91"/>
      <c r="B103" s="48"/>
      <c r="C103" s="122"/>
      <c r="D103" s="73"/>
      <c r="E103" s="244"/>
      <c r="F103" s="72"/>
    </row>
    <row r="104" spans="1:6" x14ac:dyDescent="0.2">
      <c r="A104" s="89"/>
      <c r="B104" s="22"/>
      <c r="C104" s="141"/>
      <c r="D104" s="87"/>
      <c r="E104" s="247"/>
      <c r="F104" s="86"/>
    </row>
    <row r="105" spans="1:6" x14ac:dyDescent="0.2">
      <c r="A105" s="85">
        <f>COUNT($A$7:A103)+1</f>
        <v>19</v>
      </c>
      <c r="B105" s="84" t="s">
        <v>170</v>
      </c>
      <c r="C105" s="127"/>
      <c r="D105" s="81"/>
      <c r="E105" s="245"/>
      <c r="F105" s="76"/>
    </row>
    <row r="106" spans="1:6" ht="25.5" x14ac:dyDescent="0.2">
      <c r="A106" s="83"/>
      <c r="B106" s="94" t="s">
        <v>459</v>
      </c>
      <c r="C106" s="127"/>
      <c r="D106" s="81"/>
      <c r="E106" s="245"/>
      <c r="F106" s="77"/>
    </row>
    <row r="107" spans="1:6" x14ac:dyDescent="0.2">
      <c r="A107" s="83"/>
      <c r="B107" s="49"/>
      <c r="C107" s="127"/>
      <c r="D107" s="78">
        <v>0.02</v>
      </c>
      <c r="E107" s="245"/>
      <c r="F107" s="76">
        <f>D107*(SUM(F9:F92))</f>
        <v>0</v>
      </c>
    </row>
    <row r="108" spans="1:6" x14ac:dyDescent="0.2">
      <c r="A108" s="91"/>
      <c r="B108" s="48"/>
      <c r="C108" s="122"/>
      <c r="D108" s="73"/>
      <c r="E108" s="244"/>
      <c r="F108" s="72"/>
    </row>
    <row r="109" spans="1:6" x14ac:dyDescent="0.2">
      <c r="A109" s="89"/>
      <c r="B109" s="22"/>
      <c r="C109" s="141"/>
      <c r="D109" s="87"/>
      <c r="E109" s="247"/>
      <c r="F109" s="86"/>
    </row>
    <row r="110" spans="1:6" x14ac:dyDescent="0.2">
      <c r="A110" s="85">
        <f>COUNT($A$7:A108)+1</f>
        <v>20</v>
      </c>
      <c r="B110" s="84" t="s">
        <v>56</v>
      </c>
      <c r="C110" s="127"/>
      <c r="D110" s="81"/>
      <c r="E110" s="245"/>
      <c r="F110" s="76"/>
    </row>
    <row r="111" spans="1:6" ht="29.25" customHeight="1" x14ac:dyDescent="0.2">
      <c r="A111" s="83"/>
      <c r="B111" s="246" t="s">
        <v>55</v>
      </c>
      <c r="C111" s="127"/>
      <c r="D111" s="81"/>
      <c r="E111" s="245"/>
      <c r="F111" s="76"/>
    </row>
    <row r="112" spans="1:6" x14ac:dyDescent="0.2">
      <c r="A112" s="80"/>
      <c r="B112" s="49"/>
      <c r="C112" s="127"/>
      <c r="D112" s="78">
        <v>0.1</v>
      </c>
      <c r="E112" s="245"/>
      <c r="F112" s="76">
        <f>D112*(SUM(F9:F92))</f>
        <v>0</v>
      </c>
    </row>
    <row r="113" spans="1:6" x14ac:dyDescent="0.2">
      <c r="A113" s="75"/>
      <c r="B113" s="48"/>
      <c r="C113" s="122"/>
      <c r="D113" s="73"/>
      <c r="E113" s="244"/>
      <c r="F113" s="72"/>
    </row>
    <row r="114" spans="1:6" x14ac:dyDescent="0.2">
      <c r="A114" s="71"/>
      <c r="B114" s="70" t="s">
        <v>54</v>
      </c>
      <c r="C114" s="243"/>
      <c r="D114" s="68"/>
      <c r="E114" s="242" t="s">
        <v>12</v>
      </c>
      <c r="F114" s="66">
        <f>SUM(F9:F113)</f>
        <v>0</v>
      </c>
    </row>
  </sheetData>
  <sheetProtection password="CF65" sheet="1" objects="1" scenarios="1"/>
  <pageMargins left="0.78740157480314965" right="0.27559055118110237" top="0.86614173228346458" bottom="0.74803149606299213" header="0.31496062992125984" footer="0.31496062992125984"/>
  <pageSetup paperSize="9" orientation="portrait" r:id="rId1"/>
  <headerFooter alignWithMargins="0">
    <oddHeader>&amp;L&amp;"Arial,Navadno"&amp;8ENERGETIKA LJUBLJANA d.o.o.
SEKTOR ZA INVESTICIJE IN RAZVOJ - SLUŽBA ZA PROJEKTIRANJE
št. projekta: N-17220/22331&amp;RJPE-SIR-28/23</oddHeader>
    <oddFooter>&amp;C&amp;"Arial,Navadno"&amp;P /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1:G29"/>
  <sheetViews>
    <sheetView showGridLines="0" zoomScaleNormal="100" zoomScaleSheetLayoutView="100" workbookViewId="0">
      <selection activeCell="O23" sqref="O23"/>
    </sheetView>
  </sheetViews>
  <sheetFormatPr defaultColWidth="8.85546875" defaultRowHeight="12.75" x14ac:dyDescent="0.2"/>
  <cols>
    <col min="1" max="1" width="6.140625" style="1" customWidth="1"/>
    <col min="2" max="2" width="5.5703125" style="1" customWidth="1"/>
    <col min="3" max="3" width="34.42578125" style="1" customWidth="1"/>
    <col min="4" max="4" width="10" style="1" customWidth="1"/>
    <col min="5" max="5" width="9" style="1" customWidth="1"/>
    <col min="6" max="6" width="10.85546875" style="1" bestFit="1" customWidth="1"/>
    <col min="7" max="7" width="16.42578125" style="14" bestFit="1" customWidth="1"/>
    <col min="8" max="16384" width="8.85546875" style="1"/>
  </cols>
  <sheetData>
    <row r="1" spans="1:7" ht="27.2" customHeight="1" x14ac:dyDescent="0.2">
      <c r="A1" s="47" t="s">
        <v>26</v>
      </c>
      <c r="B1" s="47"/>
      <c r="C1" s="47"/>
      <c r="D1" s="47"/>
      <c r="E1" s="47"/>
      <c r="F1" s="47"/>
      <c r="G1" s="47"/>
    </row>
    <row r="2" spans="1:7" ht="15" customHeight="1" x14ac:dyDescent="0.2">
      <c r="A2" s="527" t="s">
        <v>17</v>
      </c>
      <c r="B2" s="527"/>
      <c r="C2" s="527"/>
      <c r="D2" s="527"/>
      <c r="E2" s="527"/>
      <c r="F2" s="527"/>
      <c r="G2" s="527"/>
    </row>
    <row r="3" spans="1:7" ht="15" customHeight="1" x14ac:dyDescent="0.2">
      <c r="A3" s="528" t="s">
        <v>319</v>
      </c>
      <c r="B3" s="527"/>
      <c r="C3" s="527"/>
      <c r="D3" s="527"/>
      <c r="E3" s="527"/>
      <c r="F3" s="527"/>
      <c r="G3" s="527"/>
    </row>
    <row r="4" spans="1:7" ht="15" customHeight="1" x14ac:dyDescent="0.2">
      <c r="A4" s="527"/>
      <c r="B4" s="527"/>
      <c r="C4" s="527"/>
      <c r="D4" s="527"/>
      <c r="E4" s="527"/>
      <c r="F4" s="527"/>
      <c r="G4" s="527"/>
    </row>
    <row r="5" spans="1:7" ht="25.5" x14ac:dyDescent="0.2">
      <c r="A5" s="4" t="s">
        <v>15</v>
      </c>
      <c r="B5" s="532" t="s">
        <v>18</v>
      </c>
      <c r="C5" s="532"/>
      <c r="D5" s="532"/>
      <c r="E5" s="532"/>
      <c r="F5" s="532"/>
      <c r="G5" s="232" t="s">
        <v>16</v>
      </c>
    </row>
    <row r="6" spans="1:7" x14ac:dyDescent="0.2">
      <c r="A6" s="5" t="s">
        <v>266</v>
      </c>
      <c r="B6" s="523" t="s">
        <v>318</v>
      </c>
      <c r="C6" s="524"/>
      <c r="D6" s="524"/>
      <c r="E6" s="524"/>
      <c r="F6" s="533"/>
      <c r="G6" s="58">
        <f>SUM(G7:G8)</f>
        <v>0</v>
      </c>
    </row>
    <row r="7" spans="1:7" x14ac:dyDescent="0.2">
      <c r="A7" s="5" t="s">
        <v>264</v>
      </c>
      <c r="B7" s="522" t="s">
        <v>316</v>
      </c>
      <c r="C7" s="522"/>
      <c r="D7" s="522"/>
      <c r="E7" s="522"/>
      <c r="F7" s="522"/>
      <c r="G7" s="6">
        <f>G19</f>
        <v>0</v>
      </c>
    </row>
    <row r="8" spans="1:7" x14ac:dyDescent="0.2">
      <c r="A8" s="7" t="s">
        <v>262</v>
      </c>
      <c r="B8" s="523" t="s">
        <v>310</v>
      </c>
      <c r="C8" s="524"/>
      <c r="D8" s="524"/>
      <c r="E8" s="524"/>
      <c r="F8" s="524"/>
      <c r="G8" s="6">
        <f>G29</f>
        <v>0</v>
      </c>
    </row>
    <row r="9" spans="1:7" ht="13.5" thickBot="1" x14ac:dyDescent="0.25">
      <c r="A9" s="9"/>
      <c r="B9" s="10"/>
      <c r="C9" s="11"/>
      <c r="D9" s="11"/>
      <c r="E9" s="11"/>
      <c r="F9" s="11"/>
      <c r="G9" s="12"/>
    </row>
    <row r="10" spans="1:7" x14ac:dyDescent="0.2">
      <c r="A10" s="13"/>
      <c r="B10" s="13"/>
      <c r="C10" s="13"/>
      <c r="D10" s="13"/>
      <c r="E10" s="13"/>
      <c r="F10" s="13"/>
      <c r="G10" s="13"/>
    </row>
    <row r="11" spans="1:7" ht="15.75" x14ac:dyDescent="0.25">
      <c r="A11" s="20" t="s">
        <v>317</v>
      </c>
      <c r="B11" s="18"/>
      <c r="C11" s="19"/>
      <c r="D11" s="19"/>
      <c r="E11" s="18"/>
      <c r="F11" s="18"/>
      <c r="G11" s="17"/>
    </row>
    <row r="12" spans="1:7" x14ac:dyDescent="0.2">
      <c r="A12" s="529" t="s">
        <v>316</v>
      </c>
      <c r="B12" s="530"/>
      <c r="C12" s="530"/>
      <c r="D12" s="530"/>
      <c r="E12" s="530"/>
      <c r="F12" s="530"/>
      <c r="G12" s="531"/>
    </row>
    <row r="13" spans="1:7" ht="25.5" x14ac:dyDescent="0.2">
      <c r="A13" s="535" t="s">
        <v>13</v>
      </c>
      <c r="B13" s="539" t="s">
        <v>309</v>
      </c>
      <c r="C13" s="540"/>
      <c r="D13" s="539" t="s">
        <v>308</v>
      </c>
      <c r="E13" s="540"/>
      <c r="F13" s="231" t="s">
        <v>307</v>
      </c>
      <c r="G13" s="231" t="s">
        <v>2</v>
      </c>
    </row>
    <row r="14" spans="1:7" x14ac:dyDescent="0.2">
      <c r="A14" s="536"/>
      <c r="B14" s="541"/>
      <c r="C14" s="542"/>
      <c r="D14" s="541"/>
      <c r="E14" s="542"/>
      <c r="F14" s="2" t="s">
        <v>3</v>
      </c>
      <c r="G14" s="2" t="s">
        <v>11</v>
      </c>
    </row>
    <row r="15" spans="1:7" x14ac:dyDescent="0.2">
      <c r="A15" s="3" t="s">
        <v>315</v>
      </c>
      <c r="B15" s="537" t="s">
        <v>314</v>
      </c>
      <c r="C15" s="538"/>
      <c r="D15" s="525" t="s">
        <v>311</v>
      </c>
      <c r="E15" s="526"/>
      <c r="F15" s="15">
        <v>62</v>
      </c>
      <c r="G15" s="446">
        <f>'Vrocevod_T-2706_SD'!F155</f>
        <v>0</v>
      </c>
    </row>
    <row r="16" spans="1:7" x14ac:dyDescent="0.2">
      <c r="A16" s="3" t="s">
        <v>313</v>
      </c>
      <c r="B16" s="537" t="s">
        <v>312</v>
      </c>
      <c r="C16" s="538"/>
      <c r="D16" s="525" t="s">
        <v>311</v>
      </c>
      <c r="E16" s="526"/>
      <c r="F16" s="15">
        <v>265</v>
      </c>
      <c r="G16" s="446">
        <f>'Vrocevod_T-2706_SD '!F139</f>
        <v>0</v>
      </c>
    </row>
    <row r="17" spans="1:7" x14ac:dyDescent="0.2">
      <c r="A17" s="3"/>
      <c r="B17" s="537"/>
      <c r="C17" s="538"/>
      <c r="D17" s="525"/>
      <c r="E17" s="526"/>
      <c r="F17" s="15"/>
      <c r="G17" s="446"/>
    </row>
    <row r="18" spans="1:7" x14ac:dyDescent="0.2">
      <c r="A18" s="3"/>
      <c r="B18" s="537"/>
      <c r="C18" s="538"/>
      <c r="D18" s="525"/>
      <c r="E18" s="526"/>
      <c r="F18" s="15"/>
      <c r="G18" s="446"/>
    </row>
    <row r="19" spans="1:7" x14ac:dyDescent="0.2">
      <c r="A19" s="534" t="s">
        <v>245</v>
      </c>
      <c r="B19" s="534"/>
      <c r="C19" s="534"/>
      <c r="D19" s="534"/>
      <c r="E19" s="534"/>
      <c r="F19" s="534"/>
      <c r="G19" s="445">
        <f>SUM(G15:G18)</f>
        <v>0</v>
      </c>
    </row>
    <row r="20" spans="1:7" x14ac:dyDescent="0.2">
      <c r="A20" s="16"/>
      <c r="B20" s="16"/>
      <c r="C20" s="16"/>
      <c r="D20" s="16"/>
      <c r="E20" s="16"/>
      <c r="F20" s="16"/>
      <c r="G20" s="8"/>
    </row>
    <row r="21" spans="1:7" ht="1.5" customHeight="1" x14ac:dyDescent="0.2">
      <c r="A21" s="16"/>
      <c r="B21" s="16"/>
      <c r="C21" s="16"/>
      <c r="D21" s="16"/>
      <c r="E21" s="16"/>
      <c r="F21" s="16"/>
      <c r="G21" s="8"/>
    </row>
    <row r="22" spans="1:7" x14ac:dyDescent="0.2">
      <c r="A22" s="529" t="s">
        <v>310</v>
      </c>
      <c r="B22" s="530"/>
      <c r="C22" s="530"/>
      <c r="D22" s="530"/>
      <c r="E22" s="530"/>
      <c r="F22" s="530"/>
      <c r="G22" s="531"/>
    </row>
    <row r="23" spans="1:7" ht="25.5" customHeight="1" x14ac:dyDescent="0.2">
      <c r="A23" s="535" t="s">
        <v>13</v>
      </c>
      <c r="B23" s="539" t="s">
        <v>309</v>
      </c>
      <c r="C23" s="540"/>
      <c r="D23" s="539" t="s">
        <v>308</v>
      </c>
      <c r="E23" s="540"/>
      <c r="F23" s="231" t="s">
        <v>307</v>
      </c>
      <c r="G23" s="231" t="s">
        <v>2</v>
      </c>
    </row>
    <row r="24" spans="1:7" x14ac:dyDescent="0.2">
      <c r="A24" s="536"/>
      <c r="B24" s="541"/>
      <c r="C24" s="542"/>
      <c r="D24" s="541"/>
      <c r="E24" s="542"/>
      <c r="F24" s="2" t="s">
        <v>3</v>
      </c>
      <c r="G24" s="2" t="s">
        <v>11</v>
      </c>
    </row>
    <row r="25" spans="1:7" x14ac:dyDescent="0.2">
      <c r="A25" s="3" t="s">
        <v>306</v>
      </c>
      <c r="B25" s="537" t="s">
        <v>305</v>
      </c>
      <c r="C25" s="538"/>
      <c r="D25" s="525" t="s">
        <v>304</v>
      </c>
      <c r="E25" s="526"/>
      <c r="F25" s="15">
        <v>27</v>
      </c>
      <c r="G25" s="446">
        <f>'Vrocevod_P-2614_SD'!F72</f>
        <v>0</v>
      </c>
    </row>
    <row r="26" spans="1:7" x14ac:dyDescent="0.2">
      <c r="A26" s="3"/>
      <c r="B26" s="537"/>
      <c r="C26" s="538"/>
      <c r="D26" s="525"/>
      <c r="E26" s="526"/>
      <c r="F26" s="15"/>
      <c r="G26" s="446"/>
    </row>
    <row r="27" spans="1:7" x14ac:dyDescent="0.2">
      <c r="A27" s="3"/>
      <c r="B27" s="537"/>
      <c r="C27" s="538"/>
      <c r="D27" s="525"/>
      <c r="E27" s="526"/>
      <c r="F27" s="15"/>
      <c r="G27" s="446"/>
    </row>
    <row r="28" spans="1:7" x14ac:dyDescent="0.2">
      <c r="A28" s="3"/>
      <c r="B28" s="537"/>
      <c r="C28" s="538"/>
      <c r="D28" s="525"/>
      <c r="E28" s="526"/>
      <c r="F28" s="15"/>
      <c r="G28" s="446"/>
    </row>
    <row r="29" spans="1:7" x14ac:dyDescent="0.2">
      <c r="A29" s="534" t="s">
        <v>303</v>
      </c>
      <c r="B29" s="534"/>
      <c r="C29" s="534"/>
      <c r="D29" s="534"/>
      <c r="E29" s="534"/>
      <c r="F29" s="534"/>
      <c r="G29" s="445">
        <f>SUM(G25:G28)</f>
        <v>0</v>
      </c>
    </row>
  </sheetData>
  <sheetProtection algorithmName="SHA-512" hashValue="SDpel1WiJRNemLMq/Dx+4IBftKJIuna8oZttdfapw6954+GUjqF+RXde+hLuHXlRl3b8Y+oN4Op+UynQgJDynw==" saltValue="7CZv+GkI6qr4XXMhbS8yCQ==" spinCount="100000" sheet="1" objects="1" scenarios="1"/>
  <mergeCells count="32">
    <mergeCell ref="A29:F29"/>
    <mergeCell ref="A22:G22"/>
    <mergeCell ref="A23:A24"/>
    <mergeCell ref="B23:C24"/>
    <mergeCell ref="D23:E24"/>
    <mergeCell ref="B28:C28"/>
    <mergeCell ref="D28:E28"/>
    <mergeCell ref="D27:E27"/>
    <mergeCell ref="D25:E25"/>
    <mergeCell ref="B26:C26"/>
    <mergeCell ref="D26:E26"/>
    <mergeCell ref="B25:C25"/>
    <mergeCell ref="B27:C27"/>
    <mergeCell ref="A19:F19"/>
    <mergeCell ref="A13:A14"/>
    <mergeCell ref="B18:C18"/>
    <mergeCell ref="D18:E18"/>
    <mergeCell ref="B13:C14"/>
    <mergeCell ref="B15:C15"/>
    <mergeCell ref="B16:C16"/>
    <mergeCell ref="D17:E17"/>
    <mergeCell ref="B17:C17"/>
    <mergeCell ref="D13:E14"/>
    <mergeCell ref="D15:E15"/>
    <mergeCell ref="B7:F7"/>
    <mergeCell ref="B8:F8"/>
    <mergeCell ref="D16:E16"/>
    <mergeCell ref="A2:G2"/>
    <mergeCell ref="A3:G4"/>
    <mergeCell ref="A12:G12"/>
    <mergeCell ref="B5:F5"/>
    <mergeCell ref="B6:F6"/>
  </mergeCells>
  <pageMargins left="0.78740157480314965" right="0.27559055118110237" top="0.86614173228346458" bottom="0.74803149606299213" header="0.31496062992125984" footer="0.31496062992125984"/>
  <pageSetup paperSize="9" orientation="portrait" r:id="rId1"/>
  <headerFooter alignWithMargins="0">
    <oddHeader>&amp;L&amp;"Arial,Navadno"&amp;8ENERGETIKA LJUBLJANA d.o.o.
SEKTOR ZA INVESTICIJE IN RAZVOJ - SLUŽBA ZA PROJEKTIRANJE
št. projekta: 35/C-2706&amp;RJPE-SIR-28/23</oddHeader>
    <oddFooter>&amp;C&amp;"Arial,Navadno" &amp;P / &amp;N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F81"/>
  <sheetViews>
    <sheetView zoomScaleNormal="100" zoomScaleSheetLayoutView="100" workbookViewId="0">
      <selection activeCell="B74" sqref="B74"/>
    </sheetView>
  </sheetViews>
  <sheetFormatPr defaultColWidth="9.140625" defaultRowHeight="12.75" x14ac:dyDescent="0.2"/>
  <cols>
    <col min="1" max="1" width="5.7109375" style="65" customWidth="1"/>
    <col min="2" max="2" width="50.7109375" style="21" customWidth="1"/>
    <col min="3" max="3" width="6.28515625" style="113" customWidth="1"/>
    <col min="4" max="4" width="4.7109375" style="62" customWidth="1"/>
    <col min="5" max="5" width="10.5703125" style="112" customWidth="1"/>
    <col min="6" max="6" width="12.7109375" style="63" customWidth="1"/>
    <col min="7" max="16384" width="9.140625" style="62"/>
  </cols>
  <sheetData>
    <row r="1" spans="1:6" x14ac:dyDescent="0.2">
      <c r="A1" s="110" t="s">
        <v>86</v>
      </c>
      <c r="B1" s="111" t="s">
        <v>4</v>
      </c>
      <c r="C1" s="169"/>
      <c r="D1" s="108"/>
      <c r="E1" s="168"/>
      <c r="F1" s="107"/>
    </row>
    <row r="2" spans="1:6" x14ac:dyDescent="0.2">
      <c r="A2" s="110" t="s">
        <v>85</v>
      </c>
      <c r="B2" s="111" t="s">
        <v>18</v>
      </c>
      <c r="C2" s="169"/>
      <c r="D2" s="108"/>
      <c r="E2" s="168"/>
      <c r="F2" s="107"/>
    </row>
    <row r="3" spans="1:6" ht="42.75" customHeight="1" x14ac:dyDescent="0.2">
      <c r="A3" s="266" t="s">
        <v>41</v>
      </c>
      <c r="B3" s="210" t="s">
        <v>234</v>
      </c>
      <c r="C3" s="169"/>
      <c r="D3" s="108"/>
      <c r="E3" s="168"/>
      <c r="F3" s="107"/>
    </row>
    <row r="4" spans="1:6" x14ac:dyDescent="0.2">
      <c r="A4" s="110"/>
      <c r="B4" s="111" t="s">
        <v>204</v>
      </c>
      <c r="C4" s="169"/>
      <c r="D4" s="108"/>
      <c r="E4" s="168"/>
      <c r="F4" s="107"/>
    </row>
    <row r="5" spans="1:6" s="21" customFormat="1" ht="76.5" x14ac:dyDescent="0.2">
      <c r="A5" s="28" t="s">
        <v>0</v>
      </c>
      <c r="B5" s="106" t="s">
        <v>7</v>
      </c>
      <c r="C5" s="264" t="s">
        <v>5</v>
      </c>
      <c r="D5" s="29" t="s">
        <v>6</v>
      </c>
      <c r="E5" s="167" t="s">
        <v>9</v>
      </c>
      <c r="F5" s="30" t="s">
        <v>10</v>
      </c>
    </row>
    <row r="6" spans="1:6" ht="15.75" x14ac:dyDescent="0.25">
      <c r="A6" s="188">
        <v>1</v>
      </c>
      <c r="B6" s="187"/>
      <c r="C6" s="263"/>
      <c r="D6" s="185"/>
      <c r="E6" s="184"/>
      <c r="F6" s="184"/>
    </row>
    <row r="7" spans="1:6" s="274" customFormat="1" x14ac:dyDescent="0.2">
      <c r="A7" s="83">
        <f>COUNT(#REF!)+1</f>
        <v>1</v>
      </c>
      <c r="B7" s="282" t="s">
        <v>233</v>
      </c>
      <c r="C7" s="278"/>
      <c r="D7" s="277"/>
      <c r="E7" s="281"/>
      <c r="F7" s="275"/>
    </row>
    <row r="8" spans="1:6" s="274" customFormat="1" x14ac:dyDescent="0.2">
      <c r="A8" s="280"/>
      <c r="B8" s="279" t="s">
        <v>233</v>
      </c>
      <c r="C8" s="278"/>
      <c r="D8" s="277"/>
      <c r="E8" s="281"/>
      <c r="F8" s="275"/>
    </row>
    <row r="9" spans="1:6" s="274" customFormat="1" x14ac:dyDescent="0.2">
      <c r="A9" s="280"/>
      <c r="B9" s="279" t="s">
        <v>232</v>
      </c>
      <c r="C9" s="278"/>
      <c r="D9" s="277"/>
      <c r="E9" s="281"/>
      <c r="F9" s="275"/>
    </row>
    <row r="10" spans="1:6" s="274" customFormat="1" x14ac:dyDescent="0.2">
      <c r="A10" s="280"/>
      <c r="B10" s="279" t="s">
        <v>231</v>
      </c>
      <c r="C10" s="278"/>
      <c r="D10" s="277"/>
      <c r="E10" s="281"/>
      <c r="F10" s="275"/>
    </row>
    <row r="11" spans="1:6" s="274" customFormat="1" x14ac:dyDescent="0.2">
      <c r="A11" s="280"/>
      <c r="B11" s="279" t="s">
        <v>230</v>
      </c>
      <c r="C11" s="278"/>
      <c r="D11" s="277"/>
      <c r="E11" s="281"/>
      <c r="F11" s="275"/>
    </row>
    <row r="12" spans="1:6" s="274" customFormat="1" ht="12.75" customHeight="1" x14ac:dyDescent="0.2">
      <c r="A12" s="280"/>
      <c r="B12" s="279" t="s">
        <v>229</v>
      </c>
      <c r="C12" s="278"/>
      <c r="D12" s="277"/>
      <c r="E12" s="281"/>
      <c r="F12" s="275"/>
    </row>
    <row r="13" spans="1:6" s="274" customFormat="1" x14ac:dyDescent="0.2">
      <c r="A13" s="280"/>
      <c r="B13" s="279" t="s">
        <v>228</v>
      </c>
      <c r="C13" s="278"/>
      <c r="D13" s="277"/>
      <c r="E13" s="281"/>
      <c r="F13" s="275"/>
    </row>
    <row r="14" spans="1:6" s="274" customFormat="1" x14ac:dyDescent="0.2">
      <c r="A14" s="280"/>
      <c r="B14" s="279" t="s">
        <v>227</v>
      </c>
      <c r="C14" s="278"/>
      <c r="D14" s="277"/>
      <c r="E14" s="281"/>
      <c r="F14" s="275"/>
    </row>
    <row r="15" spans="1:6" s="274" customFormat="1" x14ac:dyDescent="0.2">
      <c r="A15" s="280"/>
      <c r="B15" s="279" t="s">
        <v>226</v>
      </c>
      <c r="C15" s="278"/>
      <c r="D15" s="277"/>
      <c r="E15" s="281"/>
      <c r="F15" s="275"/>
    </row>
    <row r="16" spans="1:6" s="274" customFormat="1" x14ac:dyDescent="0.2">
      <c r="A16" s="280"/>
      <c r="B16" s="279" t="s">
        <v>225</v>
      </c>
      <c r="C16" s="278"/>
      <c r="D16" s="277"/>
      <c r="E16" s="281"/>
      <c r="F16" s="275"/>
    </row>
    <row r="17" spans="1:6" s="274" customFormat="1" x14ac:dyDescent="0.2">
      <c r="A17" s="280"/>
      <c r="B17" s="279" t="s">
        <v>224</v>
      </c>
      <c r="C17" s="278"/>
      <c r="D17" s="277"/>
      <c r="E17" s="281"/>
      <c r="F17" s="275"/>
    </row>
    <row r="18" spans="1:6" s="274" customFormat="1" x14ac:dyDescent="0.2">
      <c r="A18" s="280"/>
      <c r="B18" s="279" t="s">
        <v>223</v>
      </c>
      <c r="C18" s="278">
        <v>1</v>
      </c>
      <c r="D18" s="277" t="s">
        <v>27</v>
      </c>
      <c r="E18" s="276"/>
      <c r="F18" s="275">
        <f>C18*E18</f>
        <v>0</v>
      </c>
    </row>
    <row r="19" spans="1:6" x14ac:dyDescent="0.2">
      <c r="A19" s="113"/>
      <c r="B19" s="62"/>
      <c r="F19" s="171"/>
    </row>
    <row r="20" spans="1:6" x14ac:dyDescent="0.2">
      <c r="A20" s="89"/>
      <c r="B20" s="22"/>
      <c r="C20" s="134"/>
      <c r="D20" s="87"/>
      <c r="E20" s="139"/>
      <c r="F20" s="99"/>
    </row>
    <row r="21" spans="1:6" x14ac:dyDescent="0.2">
      <c r="A21" s="83">
        <f>COUNT($A$7:A20)+1</f>
        <v>2</v>
      </c>
      <c r="B21" s="270" t="s">
        <v>222</v>
      </c>
      <c r="F21" s="171"/>
    </row>
    <row r="22" spans="1:6" ht="31.5" customHeight="1" x14ac:dyDescent="0.2">
      <c r="A22" s="113"/>
      <c r="B22" s="273" t="s">
        <v>221</v>
      </c>
      <c r="F22" s="171"/>
    </row>
    <row r="23" spans="1:6" x14ac:dyDescent="0.2">
      <c r="A23" s="113"/>
      <c r="B23" s="62"/>
      <c r="C23" s="113">
        <v>2</v>
      </c>
      <c r="D23" s="62" t="s">
        <v>1</v>
      </c>
      <c r="E23" s="126"/>
      <c r="F23" s="171">
        <f>C23*E23</f>
        <v>0</v>
      </c>
    </row>
    <row r="24" spans="1:6" x14ac:dyDescent="0.2">
      <c r="A24" s="113"/>
      <c r="B24" s="62"/>
      <c r="F24" s="171"/>
    </row>
    <row r="25" spans="1:6" x14ac:dyDescent="0.2">
      <c r="A25" s="89"/>
      <c r="B25" s="22"/>
      <c r="C25" s="134"/>
      <c r="D25" s="87"/>
      <c r="E25" s="139"/>
      <c r="F25" s="99"/>
    </row>
    <row r="26" spans="1:6" x14ac:dyDescent="0.2">
      <c r="A26" s="83">
        <f>COUNT($A$7:A25)+1</f>
        <v>3</v>
      </c>
      <c r="B26" s="111" t="s">
        <v>220</v>
      </c>
      <c r="F26" s="171"/>
    </row>
    <row r="27" spans="1:6" x14ac:dyDescent="0.2">
      <c r="A27" s="113"/>
      <c r="B27" s="230" t="s">
        <v>219</v>
      </c>
    </row>
    <row r="28" spans="1:6" x14ac:dyDescent="0.2">
      <c r="A28" s="113"/>
      <c r="B28" s="62" t="s">
        <v>218</v>
      </c>
      <c r="C28" s="113">
        <v>2</v>
      </c>
      <c r="D28" s="62" t="s">
        <v>1</v>
      </c>
      <c r="E28" s="126"/>
      <c r="F28" s="171">
        <f>C28*E28</f>
        <v>0</v>
      </c>
    </row>
    <row r="29" spans="1:6" ht="14.25" x14ac:dyDescent="0.2">
      <c r="A29" s="113"/>
      <c r="B29" s="62" t="s">
        <v>217</v>
      </c>
      <c r="C29" s="113">
        <v>10</v>
      </c>
      <c r="D29" s="62" t="s">
        <v>8</v>
      </c>
      <c r="E29" s="126"/>
      <c r="F29" s="171">
        <f>C29*E29</f>
        <v>0</v>
      </c>
    </row>
    <row r="30" spans="1:6" ht="14.25" x14ac:dyDescent="0.2">
      <c r="A30" s="113"/>
      <c r="B30" s="62" t="s">
        <v>216</v>
      </c>
      <c r="C30" s="113">
        <v>10</v>
      </c>
      <c r="D30" s="62" t="s">
        <v>8</v>
      </c>
      <c r="E30" s="126"/>
      <c r="F30" s="171">
        <f>C30*E30</f>
        <v>0</v>
      </c>
    </row>
    <row r="31" spans="1:6" x14ac:dyDescent="0.2">
      <c r="A31" s="113"/>
      <c r="B31" s="62" t="s">
        <v>215</v>
      </c>
      <c r="F31" s="171"/>
    </row>
    <row r="32" spans="1:6" x14ac:dyDescent="0.2">
      <c r="A32" s="113"/>
      <c r="B32" s="62"/>
      <c r="F32" s="171"/>
    </row>
    <row r="33" spans="1:6" s="1" customFormat="1" x14ac:dyDescent="0.2">
      <c r="A33" s="209"/>
      <c r="B33" s="208"/>
      <c r="C33" s="257"/>
      <c r="D33" s="206"/>
      <c r="E33" s="132"/>
      <c r="F33" s="205"/>
    </row>
    <row r="34" spans="1:6" x14ac:dyDescent="0.2">
      <c r="A34" s="85">
        <f>COUNT($A$7:A33)+1</f>
        <v>4</v>
      </c>
      <c r="B34" s="204" t="s">
        <v>214</v>
      </c>
      <c r="C34" s="250"/>
      <c r="D34" s="202"/>
      <c r="E34" s="125"/>
      <c r="F34" s="201"/>
    </row>
    <row r="35" spans="1:6" ht="19.5" customHeight="1" x14ac:dyDescent="0.2">
      <c r="A35" s="83"/>
      <c r="B35" s="249" t="s">
        <v>213</v>
      </c>
      <c r="C35" s="127"/>
      <c r="D35" s="81"/>
      <c r="E35" s="125"/>
      <c r="F35" s="76"/>
    </row>
    <row r="36" spans="1:6" x14ac:dyDescent="0.2">
      <c r="A36" s="83"/>
      <c r="B36" s="49"/>
      <c r="C36" s="127">
        <v>1</v>
      </c>
      <c r="D36" s="81" t="s">
        <v>1</v>
      </c>
      <c r="E36" s="126"/>
      <c r="F36" s="76">
        <f>C36*E36</f>
        <v>0</v>
      </c>
    </row>
    <row r="37" spans="1:6" x14ac:dyDescent="0.2">
      <c r="A37" s="91"/>
      <c r="B37" s="48"/>
      <c r="C37" s="122"/>
      <c r="D37" s="73"/>
      <c r="E37" s="121"/>
      <c r="F37" s="72"/>
    </row>
    <row r="38" spans="1:6" s="1" customFormat="1" x14ac:dyDescent="0.2">
      <c r="A38" s="209"/>
      <c r="B38" s="208"/>
      <c r="C38" s="257"/>
      <c r="D38" s="206"/>
      <c r="E38" s="132"/>
      <c r="F38" s="205"/>
    </row>
    <row r="39" spans="1:6" x14ac:dyDescent="0.2">
      <c r="A39" s="85">
        <f>COUNT($A$7:A38)+1</f>
        <v>5</v>
      </c>
      <c r="B39" s="204" t="s">
        <v>194</v>
      </c>
      <c r="C39" s="250"/>
      <c r="D39" s="202"/>
      <c r="E39" s="125"/>
      <c r="F39" s="201"/>
    </row>
    <row r="40" spans="1:6" ht="28.5" customHeight="1" x14ac:dyDescent="0.2">
      <c r="A40" s="83"/>
      <c r="B40" s="249" t="s">
        <v>212</v>
      </c>
      <c r="C40" s="127"/>
      <c r="D40" s="81"/>
      <c r="E40" s="125"/>
      <c r="F40" s="76"/>
    </row>
    <row r="41" spans="1:6" x14ac:dyDescent="0.2">
      <c r="A41" s="83"/>
      <c r="B41" s="49"/>
      <c r="C41" s="127">
        <v>2</v>
      </c>
      <c r="D41" s="81" t="s">
        <v>1</v>
      </c>
      <c r="E41" s="126"/>
      <c r="F41" s="76">
        <f>C41*E41</f>
        <v>0</v>
      </c>
    </row>
    <row r="42" spans="1:6" x14ac:dyDescent="0.2">
      <c r="A42" s="91"/>
      <c r="B42" s="48"/>
      <c r="C42" s="122"/>
      <c r="D42" s="73"/>
      <c r="E42" s="121"/>
      <c r="F42" s="72"/>
    </row>
    <row r="43" spans="1:6" x14ac:dyDescent="0.2">
      <c r="A43" s="89"/>
      <c r="B43" s="22"/>
      <c r="C43" s="141"/>
      <c r="D43" s="87"/>
      <c r="E43" s="139"/>
      <c r="F43" s="86"/>
    </row>
    <row r="44" spans="1:6" x14ac:dyDescent="0.2">
      <c r="A44" s="85">
        <f>COUNT($A$7:A43)+1</f>
        <v>6</v>
      </c>
      <c r="B44" s="218" t="s">
        <v>211</v>
      </c>
      <c r="D44" s="268"/>
      <c r="E44" s="241"/>
      <c r="F44" s="241"/>
    </row>
    <row r="45" spans="1:6" x14ac:dyDescent="0.2">
      <c r="A45" s="272"/>
      <c r="B45" s="21" t="s">
        <v>210</v>
      </c>
      <c r="C45" s="113">
        <v>1</v>
      </c>
      <c r="D45" s="268" t="s">
        <v>1</v>
      </c>
      <c r="E45" s="248"/>
      <c r="F45" s="271">
        <f>C45*E45</f>
        <v>0</v>
      </c>
    </row>
    <row r="46" spans="1:6" ht="16.5" customHeight="1" x14ac:dyDescent="0.2">
      <c r="A46" s="270"/>
      <c r="B46" s="269"/>
      <c r="D46" s="268"/>
      <c r="E46" s="241"/>
      <c r="F46" s="241"/>
    </row>
    <row r="47" spans="1:6" x14ac:dyDescent="0.2">
      <c r="A47" s="89"/>
      <c r="B47" s="22"/>
      <c r="C47" s="141"/>
      <c r="D47" s="87"/>
      <c r="E47" s="139"/>
      <c r="F47" s="86"/>
    </row>
    <row r="48" spans="1:6" x14ac:dyDescent="0.2">
      <c r="A48" s="83"/>
      <c r="B48" s="49"/>
      <c r="C48" s="127"/>
      <c r="D48" s="81"/>
      <c r="E48" s="125"/>
      <c r="F48" s="76"/>
    </row>
    <row r="49" spans="1:6" x14ac:dyDescent="0.2">
      <c r="A49" s="85">
        <f>COUNT($A$7:A47)+1</f>
        <v>7</v>
      </c>
      <c r="B49" s="218" t="s">
        <v>209</v>
      </c>
      <c r="D49" s="268"/>
      <c r="E49" s="241"/>
      <c r="F49" s="241"/>
    </row>
    <row r="50" spans="1:6" x14ac:dyDescent="0.2">
      <c r="A50" s="272"/>
      <c r="B50" s="269" t="s">
        <v>208</v>
      </c>
      <c r="C50" s="113">
        <v>1</v>
      </c>
      <c r="D50" s="268" t="s">
        <v>1</v>
      </c>
      <c r="E50" s="248"/>
      <c r="F50" s="271">
        <f>C50*E50</f>
        <v>0</v>
      </c>
    </row>
    <row r="51" spans="1:6" ht="16.5" customHeight="1" x14ac:dyDescent="0.2">
      <c r="A51" s="270"/>
      <c r="B51" s="269"/>
      <c r="D51" s="268"/>
      <c r="E51" s="241"/>
      <c r="F51" s="241"/>
    </row>
    <row r="52" spans="1:6" x14ac:dyDescent="0.2">
      <c r="A52" s="89"/>
      <c r="B52" s="22"/>
      <c r="C52" s="141"/>
      <c r="D52" s="87"/>
      <c r="E52" s="139"/>
      <c r="F52" s="86"/>
    </row>
    <row r="53" spans="1:6" x14ac:dyDescent="0.2">
      <c r="A53" s="85">
        <f>COUNT($A$7:A52)+1</f>
        <v>8</v>
      </c>
      <c r="B53" s="218" t="s">
        <v>207</v>
      </c>
      <c r="D53" s="268"/>
      <c r="E53" s="241"/>
      <c r="F53" s="241"/>
    </row>
    <row r="54" spans="1:6" x14ac:dyDescent="0.2">
      <c r="A54" s="272"/>
      <c r="B54" s="269" t="s">
        <v>206</v>
      </c>
      <c r="C54" s="113">
        <v>1</v>
      </c>
      <c r="D54" s="268" t="s">
        <v>1</v>
      </c>
      <c r="E54" s="248"/>
      <c r="F54" s="271">
        <f>C54*E54</f>
        <v>0</v>
      </c>
    </row>
    <row r="55" spans="1:6" ht="16.5" customHeight="1" x14ac:dyDescent="0.2">
      <c r="A55" s="270"/>
      <c r="B55" s="269"/>
      <c r="D55" s="268"/>
      <c r="E55" s="241"/>
      <c r="F55" s="241"/>
    </row>
    <row r="56" spans="1:6" x14ac:dyDescent="0.2">
      <c r="A56" s="89"/>
      <c r="B56" s="22"/>
      <c r="C56" s="141"/>
      <c r="D56" s="87"/>
      <c r="E56" s="139"/>
      <c r="F56" s="86"/>
    </row>
    <row r="57" spans="1:6" x14ac:dyDescent="0.2">
      <c r="A57" s="85">
        <f>COUNT($A$7:A56)+1</f>
        <v>9</v>
      </c>
      <c r="B57" s="84" t="s">
        <v>58</v>
      </c>
      <c r="C57" s="127"/>
      <c r="D57" s="81"/>
      <c r="E57" s="125"/>
      <c r="F57" s="76"/>
    </row>
    <row r="58" spans="1:6" ht="25.5" x14ac:dyDescent="0.2">
      <c r="A58" s="83"/>
      <c r="B58" s="94" t="s">
        <v>57</v>
      </c>
      <c r="C58" s="127"/>
      <c r="D58" s="81"/>
      <c r="E58" s="125"/>
      <c r="F58" s="76"/>
    </row>
    <row r="59" spans="1:6" x14ac:dyDescent="0.2">
      <c r="A59" s="83"/>
      <c r="B59" s="49"/>
      <c r="C59" s="127">
        <v>1</v>
      </c>
      <c r="D59" s="81" t="s">
        <v>1</v>
      </c>
      <c r="E59" s="126"/>
      <c r="F59" s="76">
        <f>C59*E59</f>
        <v>0</v>
      </c>
    </row>
    <row r="60" spans="1:6" x14ac:dyDescent="0.2">
      <c r="A60" s="91"/>
      <c r="B60" s="48"/>
      <c r="C60" s="122"/>
      <c r="D60" s="73"/>
      <c r="E60" s="121"/>
      <c r="F60" s="72"/>
    </row>
    <row r="61" spans="1:6" x14ac:dyDescent="0.2">
      <c r="A61" s="89"/>
      <c r="B61" s="22"/>
      <c r="C61" s="141"/>
      <c r="D61" s="87"/>
      <c r="E61" s="139"/>
      <c r="F61" s="86"/>
    </row>
    <row r="62" spans="1:6" x14ac:dyDescent="0.2">
      <c r="A62" s="85">
        <f>COUNT($A$7:A60)+1</f>
        <v>10</v>
      </c>
      <c r="B62" s="84" t="s">
        <v>174</v>
      </c>
      <c r="C62" s="127"/>
      <c r="D62" s="81"/>
      <c r="E62" s="125"/>
      <c r="F62" s="76"/>
    </row>
    <row r="63" spans="1:6" x14ac:dyDescent="0.2">
      <c r="A63" s="83"/>
      <c r="B63" s="94" t="s">
        <v>173</v>
      </c>
      <c r="C63" s="127"/>
      <c r="D63" s="81"/>
      <c r="E63" s="125"/>
      <c r="F63" s="76"/>
    </row>
    <row r="64" spans="1:6" x14ac:dyDescent="0.2">
      <c r="A64" s="83"/>
      <c r="B64" s="49"/>
      <c r="C64" s="127"/>
      <c r="D64" s="78">
        <v>0</v>
      </c>
      <c r="E64" s="125"/>
      <c r="F64" s="76">
        <f>D64*(SUM(F7:F59))</f>
        <v>0</v>
      </c>
    </row>
    <row r="65" spans="1:6" x14ac:dyDescent="0.2">
      <c r="A65" s="91"/>
      <c r="B65" s="48"/>
      <c r="C65" s="122"/>
      <c r="D65" s="233"/>
      <c r="E65" s="121"/>
      <c r="F65" s="72"/>
    </row>
    <row r="66" spans="1:6" x14ac:dyDescent="0.2">
      <c r="A66" s="89"/>
      <c r="B66" s="22"/>
      <c r="C66" s="141"/>
      <c r="D66" s="87"/>
      <c r="E66" s="139"/>
      <c r="F66" s="86"/>
    </row>
    <row r="67" spans="1:6" x14ac:dyDescent="0.2">
      <c r="A67" s="85">
        <f>COUNT($A$7:A66)+1</f>
        <v>11</v>
      </c>
      <c r="B67" s="84" t="s">
        <v>172</v>
      </c>
      <c r="C67" s="127"/>
      <c r="D67" s="81"/>
      <c r="E67" s="125"/>
      <c r="F67" s="76"/>
    </row>
    <row r="68" spans="1:6" x14ac:dyDescent="0.2">
      <c r="A68" s="83"/>
      <c r="B68" s="94" t="s">
        <v>171</v>
      </c>
      <c r="C68" s="127"/>
      <c r="D68" s="81"/>
      <c r="E68" s="125"/>
      <c r="F68" s="77"/>
    </row>
    <row r="69" spans="1:6" x14ac:dyDescent="0.2">
      <c r="A69" s="83"/>
      <c r="B69" s="49"/>
      <c r="C69" s="127"/>
      <c r="D69" s="78">
        <v>0</v>
      </c>
      <c r="E69" s="125"/>
      <c r="F69" s="76">
        <f>D69*(SUM(F7:F59))</f>
        <v>0</v>
      </c>
    </row>
    <row r="70" spans="1:6" x14ac:dyDescent="0.2">
      <c r="A70" s="91"/>
      <c r="B70" s="48"/>
      <c r="C70" s="122"/>
      <c r="D70" s="73"/>
      <c r="E70" s="121"/>
      <c r="F70" s="72"/>
    </row>
    <row r="71" spans="1:6" x14ac:dyDescent="0.2">
      <c r="A71" s="89"/>
      <c r="B71" s="22"/>
      <c r="C71" s="141"/>
      <c r="D71" s="87"/>
      <c r="E71" s="139"/>
      <c r="F71" s="86"/>
    </row>
    <row r="72" spans="1:6" x14ac:dyDescent="0.2">
      <c r="A72" s="85">
        <f>COUNT($A$7:A70)+1</f>
        <v>12</v>
      </c>
      <c r="B72" s="84" t="s">
        <v>170</v>
      </c>
      <c r="C72" s="127"/>
      <c r="D72" s="81"/>
      <c r="E72" s="125"/>
      <c r="F72" s="76"/>
    </row>
    <row r="73" spans="1:6" ht="25.5" x14ac:dyDescent="0.2">
      <c r="A73" s="83"/>
      <c r="B73" s="94" t="s">
        <v>460</v>
      </c>
      <c r="C73" s="127"/>
      <c r="D73" s="81"/>
      <c r="E73" s="125"/>
      <c r="F73" s="77"/>
    </row>
    <row r="74" spans="1:6" x14ac:dyDescent="0.2">
      <c r="A74" s="83"/>
      <c r="B74" s="49"/>
      <c r="C74" s="127"/>
      <c r="D74" s="78">
        <v>0.02</v>
      </c>
      <c r="E74" s="125"/>
      <c r="F74" s="76">
        <f>D74*(SUM(F7:F59))</f>
        <v>0</v>
      </c>
    </row>
    <row r="75" spans="1:6" x14ac:dyDescent="0.2">
      <c r="A75" s="91"/>
      <c r="B75" s="48"/>
      <c r="C75" s="122"/>
      <c r="D75" s="73"/>
      <c r="E75" s="121"/>
      <c r="F75" s="72"/>
    </row>
    <row r="76" spans="1:6" x14ac:dyDescent="0.2">
      <c r="A76" s="89"/>
      <c r="B76" s="22"/>
      <c r="C76" s="141"/>
      <c r="D76" s="87"/>
      <c r="E76" s="139"/>
      <c r="F76" s="86"/>
    </row>
    <row r="77" spans="1:6" x14ac:dyDescent="0.2">
      <c r="A77" s="85">
        <f>COUNT($A$7:A75)+1</f>
        <v>13</v>
      </c>
      <c r="B77" s="84" t="s">
        <v>56</v>
      </c>
      <c r="C77" s="127"/>
      <c r="D77" s="81"/>
      <c r="E77" s="125"/>
      <c r="F77" s="76"/>
    </row>
    <row r="78" spans="1:6" ht="38.25" x14ac:dyDescent="0.2">
      <c r="A78" s="83"/>
      <c r="B78" s="82" t="s">
        <v>55</v>
      </c>
      <c r="C78" s="127"/>
      <c r="D78" s="81"/>
      <c r="E78" s="125"/>
      <c r="F78" s="76"/>
    </row>
    <row r="79" spans="1:6" x14ac:dyDescent="0.2">
      <c r="A79" s="80"/>
      <c r="B79" s="49"/>
      <c r="C79" s="127"/>
      <c r="D79" s="78">
        <v>0.1</v>
      </c>
      <c r="E79" s="125"/>
      <c r="F79" s="76">
        <f>D79*(SUM(F7:F59))</f>
        <v>0</v>
      </c>
    </row>
    <row r="80" spans="1:6" x14ac:dyDescent="0.2">
      <c r="A80" s="75"/>
      <c r="B80" s="48"/>
      <c r="C80" s="122"/>
      <c r="D80" s="73"/>
      <c r="E80" s="121"/>
      <c r="F80" s="72"/>
    </row>
    <row r="81" spans="1:6" x14ac:dyDescent="0.2">
      <c r="A81" s="71"/>
      <c r="B81" s="70" t="s">
        <v>54</v>
      </c>
      <c r="C81" s="243"/>
      <c r="D81" s="68"/>
      <c r="E81" s="267" t="s">
        <v>12</v>
      </c>
      <c r="F81" s="66">
        <f>SUM(F7:F80)</f>
        <v>0</v>
      </c>
    </row>
  </sheetData>
  <sheetProtection password="CF65" sheet="1" objects="1" scenarios="1"/>
  <pageMargins left="0.78740157480314965" right="0.27559055118110237" top="0.86614173228346458" bottom="0.74803149606299213" header="0.31496062992125984" footer="0.31496062992125984"/>
  <pageSetup paperSize="9" orientation="portrait" r:id="rId1"/>
  <headerFooter alignWithMargins="0">
    <oddHeader>&amp;L&amp;"Arial,Navadno"&amp;8ENERGETIKA LJUBLJANA d.o.o.
SEKTOR ZA INVESTICIJE IN RAZVOJ - SLUŽBA ZA PROJEKTIRANJE
št. projekta: N-17220/22331&amp;RJPE-SIR-28/23</oddHeader>
    <oddFooter>&amp;C&amp;"Arial,Navadno"&amp;P / &amp;N</oddFooter>
  </headerFooter>
  <rowBreaks count="1" manualBreakCount="1">
    <brk id="46" max="16383" man="1"/>
  </rowBreak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G37"/>
  <sheetViews>
    <sheetView zoomScaleNormal="100" zoomScaleSheetLayoutView="142" workbookViewId="0">
      <selection activeCell="O26" sqref="O26"/>
    </sheetView>
  </sheetViews>
  <sheetFormatPr defaultColWidth="9" defaultRowHeight="12.75" x14ac:dyDescent="0.2"/>
  <cols>
    <col min="1" max="1" width="5.7109375" style="65" customWidth="1"/>
    <col min="2" max="2" width="50.7109375" style="114" customWidth="1"/>
    <col min="3" max="3" width="7.7109375" style="113" customWidth="1"/>
    <col min="4" max="4" width="4.7109375" style="113" customWidth="1"/>
    <col min="5" max="5" width="11.7109375" style="112" customWidth="1"/>
    <col min="6" max="6" width="12.7109375" style="112" customWidth="1"/>
    <col min="7" max="256" width="9" style="62"/>
    <col min="257" max="257" width="6.7109375" style="62" bestFit="1" customWidth="1"/>
    <col min="258" max="258" width="41.28515625" style="62" customWidth="1"/>
    <col min="259" max="259" width="6" style="62" bestFit="1" customWidth="1"/>
    <col min="260" max="260" width="3.7109375" style="62" customWidth="1"/>
    <col min="261" max="261" width="15.28515625" style="62" customWidth="1"/>
    <col min="262" max="262" width="13.42578125" style="62" customWidth="1"/>
    <col min="263" max="512" width="9" style="62"/>
    <col min="513" max="513" width="6.7109375" style="62" bestFit="1" customWidth="1"/>
    <col min="514" max="514" width="41.28515625" style="62" customWidth="1"/>
    <col min="515" max="515" width="6" style="62" bestFit="1" customWidth="1"/>
    <col min="516" max="516" width="3.7109375" style="62" customWidth="1"/>
    <col min="517" max="517" width="15.28515625" style="62" customWidth="1"/>
    <col min="518" max="518" width="13.42578125" style="62" customWidth="1"/>
    <col min="519" max="768" width="9" style="62"/>
    <col min="769" max="769" width="6.7109375" style="62" bestFit="1" customWidth="1"/>
    <col min="770" max="770" width="41.28515625" style="62" customWidth="1"/>
    <col min="771" max="771" width="6" style="62" bestFit="1" customWidth="1"/>
    <col min="772" max="772" width="3.7109375" style="62" customWidth="1"/>
    <col min="773" max="773" width="15.28515625" style="62" customWidth="1"/>
    <col min="774" max="774" width="13.42578125" style="62" customWidth="1"/>
    <col min="775" max="1024" width="9" style="62"/>
    <col min="1025" max="1025" width="6.7109375" style="62" bestFit="1" customWidth="1"/>
    <col min="1026" max="1026" width="41.28515625" style="62" customWidth="1"/>
    <col min="1027" max="1027" width="6" style="62" bestFit="1" customWidth="1"/>
    <col min="1028" max="1028" width="3.7109375" style="62" customWidth="1"/>
    <col min="1029" max="1029" width="15.28515625" style="62" customWidth="1"/>
    <col min="1030" max="1030" width="13.42578125" style="62" customWidth="1"/>
    <col min="1031" max="1280" width="9" style="62"/>
    <col min="1281" max="1281" width="6.7109375" style="62" bestFit="1" customWidth="1"/>
    <col min="1282" max="1282" width="41.28515625" style="62" customWidth="1"/>
    <col min="1283" max="1283" width="6" style="62" bestFit="1" customWidth="1"/>
    <col min="1284" max="1284" width="3.7109375" style="62" customWidth="1"/>
    <col min="1285" max="1285" width="15.28515625" style="62" customWidth="1"/>
    <col min="1286" max="1286" width="13.42578125" style="62" customWidth="1"/>
    <col min="1287" max="1536" width="9" style="62"/>
    <col min="1537" max="1537" width="6.7109375" style="62" bestFit="1" customWidth="1"/>
    <col min="1538" max="1538" width="41.28515625" style="62" customWidth="1"/>
    <col min="1539" max="1539" width="6" style="62" bestFit="1" customWidth="1"/>
    <col min="1540" max="1540" width="3.7109375" style="62" customWidth="1"/>
    <col min="1541" max="1541" width="15.28515625" style="62" customWidth="1"/>
    <col min="1542" max="1542" width="13.42578125" style="62" customWidth="1"/>
    <col min="1543" max="1792" width="9" style="62"/>
    <col min="1793" max="1793" width="6.7109375" style="62" bestFit="1" customWidth="1"/>
    <col min="1794" max="1794" width="41.28515625" style="62" customWidth="1"/>
    <col min="1795" max="1795" width="6" style="62" bestFit="1" customWidth="1"/>
    <col min="1796" max="1796" width="3.7109375" style="62" customWidth="1"/>
    <col min="1797" max="1797" width="15.28515625" style="62" customWidth="1"/>
    <col min="1798" max="1798" width="13.42578125" style="62" customWidth="1"/>
    <col min="1799" max="2048" width="9" style="62"/>
    <col min="2049" max="2049" width="6.7109375" style="62" bestFit="1" customWidth="1"/>
    <col min="2050" max="2050" width="41.28515625" style="62" customWidth="1"/>
    <col min="2051" max="2051" width="6" style="62" bestFit="1" customWidth="1"/>
    <col min="2052" max="2052" width="3.7109375" style="62" customWidth="1"/>
    <col min="2053" max="2053" width="15.28515625" style="62" customWidth="1"/>
    <col min="2054" max="2054" width="13.42578125" style="62" customWidth="1"/>
    <col min="2055" max="2304" width="9" style="62"/>
    <col min="2305" max="2305" width="6.7109375" style="62" bestFit="1" customWidth="1"/>
    <col min="2306" max="2306" width="41.28515625" style="62" customWidth="1"/>
    <col min="2307" max="2307" width="6" style="62" bestFit="1" customWidth="1"/>
    <col min="2308" max="2308" width="3.7109375" style="62" customWidth="1"/>
    <col min="2309" max="2309" width="15.28515625" style="62" customWidth="1"/>
    <col min="2310" max="2310" width="13.42578125" style="62" customWidth="1"/>
    <col min="2311" max="2560" width="9" style="62"/>
    <col min="2561" max="2561" width="6.7109375" style="62" bestFit="1" customWidth="1"/>
    <col min="2562" max="2562" width="41.28515625" style="62" customWidth="1"/>
    <col min="2563" max="2563" width="6" style="62" bestFit="1" customWidth="1"/>
    <col min="2564" max="2564" width="3.7109375" style="62" customWidth="1"/>
    <col min="2565" max="2565" width="15.28515625" style="62" customWidth="1"/>
    <col min="2566" max="2566" width="13.42578125" style="62" customWidth="1"/>
    <col min="2567" max="2816" width="9" style="62"/>
    <col min="2817" max="2817" width="6.7109375" style="62" bestFit="1" customWidth="1"/>
    <col min="2818" max="2818" width="41.28515625" style="62" customWidth="1"/>
    <col min="2819" max="2819" width="6" style="62" bestFit="1" customWidth="1"/>
    <col min="2820" max="2820" width="3.7109375" style="62" customWidth="1"/>
    <col min="2821" max="2821" width="15.28515625" style="62" customWidth="1"/>
    <col min="2822" max="2822" width="13.42578125" style="62" customWidth="1"/>
    <col min="2823" max="3072" width="9" style="62"/>
    <col min="3073" max="3073" width="6.7109375" style="62" bestFit="1" customWidth="1"/>
    <col min="3074" max="3074" width="41.28515625" style="62" customWidth="1"/>
    <col min="3075" max="3075" width="6" style="62" bestFit="1" customWidth="1"/>
    <col min="3076" max="3076" width="3.7109375" style="62" customWidth="1"/>
    <col min="3077" max="3077" width="15.28515625" style="62" customWidth="1"/>
    <col min="3078" max="3078" width="13.42578125" style="62" customWidth="1"/>
    <col min="3079" max="3328" width="9" style="62"/>
    <col min="3329" max="3329" width="6.7109375" style="62" bestFit="1" customWidth="1"/>
    <col min="3330" max="3330" width="41.28515625" style="62" customWidth="1"/>
    <col min="3331" max="3331" width="6" style="62" bestFit="1" customWidth="1"/>
    <col min="3332" max="3332" width="3.7109375" style="62" customWidth="1"/>
    <col min="3333" max="3333" width="15.28515625" style="62" customWidth="1"/>
    <col min="3334" max="3334" width="13.42578125" style="62" customWidth="1"/>
    <col min="3335" max="3584" width="9" style="62"/>
    <col min="3585" max="3585" width="6.7109375" style="62" bestFit="1" customWidth="1"/>
    <col min="3586" max="3586" width="41.28515625" style="62" customWidth="1"/>
    <col min="3587" max="3587" width="6" style="62" bestFit="1" customWidth="1"/>
    <col min="3588" max="3588" width="3.7109375" style="62" customWidth="1"/>
    <col min="3589" max="3589" width="15.28515625" style="62" customWidth="1"/>
    <col min="3590" max="3590" width="13.42578125" style="62" customWidth="1"/>
    <col min="3591" max="3840" width="9" style="62"/>
    <col min="3841" max="3841" width="6.7109375" style="62" bestFit="1" customWidth="1"/>
    <col min="3842" max="3842" width="41.28515625" style="62" customWidth="1"/>
    <col min="3843" max="3843" width="6" style="62" bestFit="1" customWidth="1"/>
    <col min="3844" max="3844" width="3.7109375" style="62" customWidth="1"/>
    <col min="3845" max="3845" width="15.28515625" style="62" customWidth="1"/>
    <col min="3846" max="3846" width="13.42578125" style="62" customWidth="1"/>
    <col min="3847" max="4096" width="9" style="62"/>
    <col min="4097" max="4097" width="6.7109375" style="62" bestFit="1" customWidth="1"/>
    <col min="4098" max="4098" width="41.28515625" style="62" customWidth="1"/>
    <col min="4099" max="4099" width="6" style="62" bestFit="1" customWidth="1"/>
    <col min="4100" max="4100" width="3.7109375" style="62" customWidth="1"/>
    <col min="4101" max="4101" width="15.28515625" style="62" customWidth="1"/>
    <col min="4102" max="4102" width="13.42578125" style="62" customWidth="1"/>
    <col min="4103" max="4352" width="9" style="62"/>
    <col min="4353" max="4353" width="6.7109375" style="62" bestFit="1" customWidth="1"/>
    <col min="4354" max="4354" width="41.28515625" style="62" customWidth="1"/>
    <col min="4355" max="4355" width="6" style="62" bestFit="1" customWidth="1"/>
    <col min="4356" max="4356" width="3.7109375" style="62" customWidth="1"/>
    <col min="4357" max="4357" width="15.28515625" style="62" customWidth="1"/>
    <col min="4358" max="4358" width="13.42578125" style="62" customWidth="1"/>
    <col min="4359" max="4608" width="9" style="62"/>
    <col min="4609" max="4609" width="6.7109375" style="62" bestFit="1" customWidth="1"/>
    <col min="4610" max="4610" width="41.28515625" style="62" customWidth="1"/>
    <col min="4611" max="4611" width="6" style="62" bestFit="1" customWidth="1"/>
    <col min="4612" max="4612" width="3.7109375" style="62" customWidth="1"/>
    <col min="4613" max="4613" width="15.28515625" style="62" customWidth="1"/>
    <col min="4614" max="4614" width="13.42578125" style="62" customWidth="1"/>
    <col min="4615" max="4864" width="9" style="62"/>
    <col min="4865" max="4865" width="6.7109375" style="62" bestFit="1" customWidth="1"/>
    <col min="4866" max="4866" width="41.28515625" style="62" customWidth="1"/>
    <col min="4867" max="4867" width="6" style="62" bestFit="1" customWidth="1"/>
    <col min="4868" max="4868" width="3.7109375" style="62" customWidth="1"/>
    <col min="4869" max="4869" width="15.28515625" style="62" customWidth="1"/>
    <col min="4870" max="4870" width="13.42578125" style="62" customWidth="1"/>
    <col min="4871" max="5120" width="9" style="62"/>
    <col min="5121" max="5121" width="6.7109375" style="62" bestFit="1" customWidth="1"/>
    <col min="5122" max="5122" width="41.28515625" style="62" customWidth="1"/>
    <col min="5123" max="5123" width="6" style="62" bestFit="1" customWidth="1"/>
    <col min="5124" max="5124" width="3.7109375" style="62" customWidth="1"/>
    <col min="5125" max="5125" width="15.28515625" style="62" customWidth="1"/>
    <col min="5126" max="5126" width="13.42578125" style="62" customWidth="1"/>
    <col min="5127" max="5376" width="9" style="62"/>
    <col min="5377" max="5377" width="6.7109375" style="62" bestFit="1" customWidth="1"/>
    <col min="5378" max="5378" width="41.28515625" style="62" customWidth="1"/>
    <col min="5379" max="5379" width="6" style="62" bestFit="1" customWidth="1"/>
    <col min="5380" max="5380" width="3.7109375" style="62" customWidth="1"/>
    <col min="5381" max="5381" width="15.28515625" style="62" customWidth="1"/>
    <col min="5382" max="5382" width="13.42578125" style="62" customWidth="1"/>
    <col min="5383" max="5632" width="9" style="62"/>
    <col min="5633" max="5633" width="6.7109375" style="62" bestFit="1" customWidth="1"/>
    <col min="5634" max="5634" width="41.28515625" style="62" customWidth="1"/>
    <col min="5635" max="5635" width="6" style="62" bestFit="1" customWidth="1"/>
    <col min="5636" max="5636" width="3.7109375" style="62" customWidth="1"/>
    <col min="5637" max="5637" width="15.28515625" style="62" customWidth="1"/>
    <col min="5638" max="5638" width="13.42578125" style="62" customWidth="1"/>
    <col min="5639" max="5888" width="9" style="62"/>
    <col min="5889" max="5889" width="6.7109375" style="62" bestFit="1" customWidth="1"/>
    <col min="5890" max="5890" width="41.28515625" style="62" customWidth="1"/>
    <col min="5891" max="5891" width="6" style="62" bestFit="1" customWidth="1"/>
    <col min="5892" max="5892" width="3.7109375" style="62" customWidth="1"/>
    <col min="5893" max="5893" width="15.28515625" style="62" customWidth="1"/>
    <col min="5894" max="5894" width="13.42578125" style="62" customWidth="1"/>
    <col min="5895" max="6144" width="9" style="62"/>
    <col min="6145" max="6145" width="6.7109375" style="62" bestFit="1" customWidth="1"/>
    <col min="6146" max="6146" width="41.28515625" style="62" customWidth="1"/>
    <col min="6147" max="6147" width="6" style="62" bestFit="1" customWidth="1"/>
    <col min="6148" max="6148" width="3.7109375" style="62" customWidth="1"/>
    <col min="6149" max="6149" width="15.28515625" style="62" customWidth="1"/>
    <col min="6150" max="6150" width="13.42578125" style="62" customWidth="1"/>
    <col min="6151" max="6400" width="9" style="62"/>
    <col min="6401" max="6401" width="6.7109375" style="62" bestFit="1" customWidth="1"/>
    <col min="6402" max="6402" width="41.28515625" style="62" customWidth="1"/>
    <col min="6403" max="6403" width="6" style="62" bestFit="1" customWidth="1"/>
    <col min="6404" max="6404" width="3.7109375" style="62" customWidth="1"/>
    <col min="6405" max="6405" width="15.28515625" style="62" customWidth="1"/>
    <col min="6406" max="6406" width="13.42578125" style="62" customWidth="1"/>
    <col min="6407" max="6656" width="9" style="62"/>
    <col min="6657" max="6657" width="6.7109375" style="62" bestFit="1" customWidth="1"/>
    <col min="6658" max="6658" width="41.28515625" style="62" customWidth="1"/>
    <col min="6659" max="6659" width="6" style="62" bestFit="1" customWidth="1"/>
    <col min="6660" max="6660" width="3.7109375" style="62" customWidth="1"/>
    <col min="6661" max="6661" width="15.28515625" style="62" customWidth="1"/>
    <col min="6662" max="6662" width="13.42578125" style="62" customWidth="1"/>
    <col min="6663" max="6912" width="9" style="62"/>
    <col min="6913" max="6913" width="6.7109375" style="62" bestFit="1" customWidth="1"/>
    <col min="6914" max="6914" width="41.28515625" style="62" customWidth="1"/>
    <col min="6915" max="6915" width="6" style="62" bestFit="1" customWidth="1"/>
    <col min="6916" max="6916" width="3.7109375" style="62" customWidth="1"/>
    <col min="6917" max="6917" width="15.28515625" style="62" customWidth="1"/>
    <col min="6918" max="6918" width="13.42578125" style="62" customWidth="1"/>
    <col min="6919" max="7168" width="9" style="62"/>
    <col min="7169" max="7169" width="6.7109375" style="62" bestFit="1" customWidth="1"/>
    <col min="7170" max="7170" width="41.28515625" style="62" customWidth="1"/>
    <col min="7171" max="7171" width="6" style="62" bestFit="1" customWidth="1"/>
    <col min="7172" max="7172" width="3.7109375" style="62" customWidth="1"/>
    <col min="7173" max="7173" width="15.28515625" style="62" customWidth="1"/>
    <col min="7174" max="7174" width="13.42578125" style="62" customWidth="1"/>
    <col min="7175" max="7424" width="9" style="62"/>
    <col min="7425" max="7425" width="6.7109375" style="62" bestFit="1" customWidth="1"/>
    <col min="7426" max="7426" width="41.28515625" style="62" customWidth="1"/>
    <col min="7427" max="7427" width="6" style="62" bestFit="1" customWidth="1"/>
    <col min="7428" max="7428" width="3.7109375" style="62" customWidth="1"/>
    <col min="7429" max="7429" width="15.28515625" style="62" customWidth="1"/>
    <col min="7430" max="7430" width="13.42578125" style="62" customWidth="1"/>
    <col min="7431" max="7680" width="9" style="62"/>
    <col min="7681" max="7681" width="6.7109375" style="62" bestFit="1" customWidth="1"/>
    <col min="7682" max="7682" width="41.28515625" style="62" customWidth="1"/>
    <col min="7683" max="7683" width="6" style="62" bestFit="1" customWidth="1"/>
    <col min="7684" max="7684" width="3.7109375" style="62" customWidth="1"/>
    <col min="7685" max="7685" width="15.28515625" style="62" customWidth="1"/>
    <col min="7686" max="7686" width="13.42578125" style="62" customWidth="1"/>
    <col min="7687" max="7936" width="9" style="62"/>
    <col min="7937" max="7937" width="6.7109375" style="62" bestFit="1" customWidth="1"/>
    <col min="7938" max="7938" width="41.28515625" style="62" customWidth="1"/>
    <col min="7939" max="7939" width="6" style="62" bestFit="1" customWidth="1"/>
    <col min="7940" max="7940" width="3.7109375" style="62" customWidth="1"/>
    <col min="7941" max="7941" width="15.28515625" style="62" customWidth="1"/>
    <col min="7942" max="7942" width="13.42578125" style="62" customWidth="1"/>
    <col min="7943" max="8192" width="9" style="62"/>
    <col min="8193" max="8193" width="6.7109375" style="62" bestFit="1" customWidth="1"/>
    <col min="8194" max="8194" width="41.28515625" style="62" customWidth="1"/>
    <col min="8195" max="8195" width="6" style="62" bestFit="1" customWidth="1"/>
    <col min="8196" max="8196" width="3.7109375" style="62" customWidth="1"/>
    <col min="8197" max="8197" width="15.28515625" style="62" customWidth="1"/>
    <col min="8198" max="8198" width="13.42578125" style="62" customWidth="1"/>
    <col min="8199" max="8448" width="9" style="62"/>
    <col min="8449" max="8449" width="6.7109375" style="62" bestFit="1" customWidth="1"/>
    <col min="8450" max="8450" width="41.28515625" style="62" customWidth="1"/>
    <col min="8451" max="8451" width="6" style="62" bestFit="1" customWidth="1"/>
    <col min="8452" max="8452" width="3.7109375" style="62" customWidth="1"/>
    <col min="8453" max="8453" width="15.28515625" style="62" customWidth="1"/>
    <col min="8454" max="8454" width="13.42578125" style="62" customWidth="1"/>
    <col min="8455" max="8704" width="9" style="62"/>
    <col min="8705" max="8705" width="6.7109375" style="62" bestFit="1" customWidth="1"/>
    <col min="8706" max="8706" width="41.28515625" style="62" customWidth="1"/>
    <col min="8707" max="8707" width="6" style="62" bestFit="1" customWidth="1"/>
    <col min="8708" max="8708" width="3.7109375" style="62" customWidth="1"/>
    <col min="8709" max="8709" width="15.28515625" style="62" customWidth="1"/>
    <col min="8710" max="8710" width="13.42578125" style="62" customWidth="1"/>
    <col min="8711" max="8960" width="9" style="62"/>
    <col min="8961" max="8961" width="6.7109375" style="62" bestFit="1" customWidth="1"/>
    <col min="8962" max="8962" width="41.28515625" style="62" customWidth="1"/>
    <col min="8963" max="8963" width="6" style="62" bestFit="1" customWidth="1"/>
    <col min="8964" max="8964" width="3.7109375" style="62" customWidth="1"/>
    <col min="8965" max="8965" width="15.28515625" style="62" customWidth="1"/>
    <col min="8966" max="8966" width="13.42578125" style="62" customWidth="1"/>
    <col min="8967" max="9216" width="9" style="62"/>
    <col min="9217" max="9217" width="6.7109375" style="62" bestFit="1" customWidth="1"/>
    <col min="9218" max="9218" width="41.28515625" style="62" customWidth="1"/>
    <col min="9219" max="9219" width="6" style="62" bestFit="1" customWidth="1"/>
    <col min="9220" max="9220" width="3.7109375" style="62" customWidth="1"/>
    <col min="9221" max="9221" width="15.28515625" style="62" customWidth="1"/>
    <col min="9222" max="9222" width="13.42578125" style="62" customWidth="1"/>
    <col min="9223" max="9472" width="9" style="62"/>
    <col min="9473" max="9473" width="6.7109375" style="62" bestFit="1" customWidth="1"/>
    <col min="9474" max="9474" width="41.28515625" style="62" customWidth="1"/>
    <col min="9475" max="9475" width="6" style="62" bestFit="1" customWidth="1"/>
    <col min="9476" max="9476" width="3.7109375" style="62" customWidth="1"/>
    <col min="9477" max="9477" width="15.28515625" style="62" customWidth="1"/>
    <col min="9478" max="9478" width="13.42578125" style="62" customWidth="1"/>
    <col min="9479" max="9728" width="9" style="62"/>
    <col min="9729" max="9729" width="6.7109375" style="62" bestFit="1" customWidth="1"/>
    <col min="9730" max="9730" width="41.28515625" style="62" customWidth="1"/>
    <col min="9731" max="9731" width="6" style="62" bestFit="1" customWidth="1"/>
    <col min="9732" max="9732" width="3.7109375" style="62" customWidth="1"/>
    <col min="9733" max="9733" width="15.28515625" style="62" customWidth="1"/>
    <col min="9734" max="9734" width="13.42578125" style="62" customWidth="1"/>
    <col min="9735" max="9984" width="9" style="62"/>
    <col min="9985" max="9985" width="6.7109375" style="62" bestFit="1" customWidth="1"/>
    <col min="9986" max="9986" width="41.28515625" style="62" customWidth="1"/>
    <col min="9987" max="9987" width="6" style="62" bestFit="1" customWidth="1"/>
    <col min="9988" max="9988" width="3.7109375" style="62" customWidth="1"/>
    <col min="9989" max="9989" width="15.28515625" style="62" customWidth="1"/>
    <col min="9990" max="9990" width="13.42578125" style="62" customWidth="1"/>
    <col min="9991" max="10240" width="9" style="62"/>
    <col min="10241" max="10241" width="6.7109375" style="62" bestFit="1" customWidth="1"/>
    <col min="10242" max="10242" width="41.28515625" style="62" customWidth="1"/>
    <col min="10243" max="10243" width="6" style="62" bestFit="1" customWidth="1"/>
    <col min="10244" max="10244" width="3.7109375" style="62" customWidth="1"/>
    <col min="10245" max="10245" width="15.28515625" style="62" customWidth="1"/>
    <col min="10246" max="10246" width="13.42578125" style="62" customWidth="1"/>
    <col min="10247" max="10496" width="9" style="62"/>
    <col min="10497" max="10497" width="6.7109375" style="62" bestFit="1" customWidth="1"/>
    <col min="10498" max="10498" width="41.28515625" style="62" customWidth="1"/>
    <col min="10499" max="10499" width="6" style="62" bestFit="1" customWidth="1"/>
    <col min="10500" max="10500" width="3.7109375" style="62" customWidth="1"/>
    <col min="10501" max="10501" width="15.28515625" style="62" customWidth="1"/>
    <col min="10502" max="10502" width="13.42578125" style="62" customWidth="1"/>
    <col min="10503" max="10752" width="9" style="62"/>
    <col min="10753" max="10753" width="6.7109375" style="62" bestFit="1" customWidth="1"/>
    <col min="10754" max="10754" width="41.28515625" style="62" customWidth="1"/>
    <col min="10755" max="10755" width="6" style="62" bestFit="1" customWidth="1"/>
    <col min="10756" max="10756" width="3.7109375" style="62" customWidth="1"/>
    <col min="10757" max="10757" width="15.28515625" style="62" customWidth="1"/>
    <col min="10758" max="10758" width="13.42578125" style="62" customWidth="1"/>
    <col min="10759" max="11008" width="9" style="62"/>
    <col min="11009" max="11009" width="6.7109375" style="62" bestFit="1" customWidth="1"/>
    <col min="11010" max="11010" width="41.28515625" style="62" customWidth="1"/>
    <col min="11011" max="11011" width="6" style="62" bestFit="1" customWidth="1"/>
    <col min="11012" max="11012" width="3.7109375" style="62" customWidth="1"/>
    <col min="11013" max="11013" width="15.28515625" style="62" customWidth="1"/>
    <col min="11014" max="11014" width="13.42578125" style="62" customWidth="1"/>
    <col min="11015" max="11264" width="9" style="62"/>
    <col min="11265" max="11265" width="6.7109375" style="62" bestFit="1" customWidth="1"/>
    <col min="11266" max="11266" width="41.28515625" style="62" customWidth="1"/>
    <col min="11267" max="11267" width="6" style="62" bestFit="1" customWidth="1"/>
    <col min="11268" max="11268" width="3.7109375" style="62" customWidth="1"/>
    <col min="11269" max="11269" width="15.28515625" style="62" customWidth="1"/>
    <col min="11270" max="11270" width="13.42578125" style="62" customWidth="1"/>
    <col min="11271" max="11520" width="9" style="62"/>
    <col min="11521" max="11521" width="6.7109375" style="62" bestFit="1" customWidth="1"/>
    <col min="11522" max="11522" width="41.28515625" style="62" customWidth="1"/>
    <col min="11523" max="11523" width="6" style="62" bestFit="1" customWidth="1"/>
    <col min="11524" max="11524" width="3.7109375" style="62" customWidth="1"/>
    <col min="11525" max="11525" width="15.28515625" style="62" customWidth="1"/>
    <col min="11526" max="11526" width="13.42578125" style="62" customWidth="1"/>
    <col min="11527" max="11776" width="9" style="62"/>
    <col min="11777" max="11777" width="6.7109375" style="62" bestFit="1" customWidth="1"/>
    <col min="11778" max="11778" width="41.28515625" style="62" customWidth="1"/>
    <col min="11779" max="11779" width="6" style="62" bestFit="1" customWidth="1"/>
    <col min="11780" max="11780" width="3.7109375" style="62" customWidth="1"/>
    <col min="11781" max="11781" width="15.28515625" style="62" customWidth="1"/>
    <col min="11782" max="11782" width="13.42578125" style="62" customWidth="1"/>
    <col min="11783" max="12032" width="9" style="62"/>
    <col min="12033" max="12033" width="6.7109375" style="62" bestFit="1" customWidth="1"/>
    <col min="12034" max="12034" width="41.28515625" style="62" customWidth="1"/>
    <col min="12035" max="12035" width="6" style="62" bestFit="1" customWidth="1"/>
    <col min="12036" max="12036" width="3.7109375" style="62" customWidth="1"/>
    <col min="12037" max="12037" width="15.28515625" style="62" customWidth="1"/>
    <col min="12038" max="12038" width="13.42578125" style="62" customWidth="1"/>
    <col min="12039" max="12288" width="9" style="62"/>
    <col min="12289" max="12289" width="6.7109375" style="62" bestFit="1" customWidth="1"/>
    <col min="12290" max="12290" width="41.28515625" style="62" customWidth="1"/>
    <col min="12291" max="12291" width="6" style="62" bestFit="1" customWidth="1"/>
    <col min="12292" max="12292" width="3.7109375" style="62" customWidth="1"/>
    <col min="12293" max="12293" width="15.28515625" style="62" customWidth="1"/>
    <col min="12294" max="12294" width="13.42578125" style="62" customWidth="1"/>
    <col min="12295" max="12544" width="9" style="62"/>
    <col min="12545" max="12545" width="6.7109375" style="62" bestFit="1" customWidth="1"/>
    <col min="12546" max="12546" width="41.28515625" style="62" customWidth="1"/>
    <col min="12547" max="12547" width="6" style="62" bestFit="1" customWidth="1"/>
    <col min="12548" max="12548" width="3.7109375" style="62" customWidth="1"/>
    <col min="12549" max="12549" width="15.28515625" style="62" customWidth="1"/>
    <col min="12550" max="12550" width="13.42578125" style="62" customWidth="1"/>
    <col min="12551" max="12800" width="9" style="62"/>
    <col min="12801" max="12801" width="6.7109375" style="62" bestFit="1" customWidth="1"/>
    <col min="12802" max="12802" width="41.28515625" style="62" customWidth="1"/>
    <col min="12803" max="12803" width="6" style="62" bestFit="1" customWidth="1"/>
    <col min="12804" max="12804" width="3.7109375" style="62" customWidth="1"/>
    <col min="12805" max="12805" width="15.28515625" style="62" customWidth="1"/>
    <col min="12806" max="12806" width="13.42578125" style="62" customWidth="1"/>
    <col min="12807" max="13056" width="9" style="62"/>
    <col min="13057" max="13057" width="6.7109375" style="62" bestFit="1" customWidth="1"/>
    <col min="13058" max="13058" width="41.28515625" style="62" customWidth="1"/>
    <col min="13059" max="13059" width="6" style="62" bestFit="1" customWidth="1"/>
    <col min="13060" max="13060" width="3.7109375" style="62" customWidth="1"/>
    <col min="13061" max="13061" width="15.28515625" style="62" customWidth="1"/>
    <col min="13062" max="13062" width="13.42578125" style="62" customWidth="1"/>
    <col min="13063" max="13312" width="9" style="62"/>
    <col min="13313" max="13313" width="6.7109375" style="62" bestFit="1" customWidth="1"/>
    <col min="13314" max="13314" width="41.28515625" style="62" customWidth="1"/>
    <col min="13315" max="13315" width="6" style="62" bestFit="1" customWidth="1"/>
    <col min="13316" max="13316" width="3.7109375" style="62" customWidth="1"/>
    <col min="13317" max="13317" width="15.28515625" style="62" customWidth="1"/>
    <col min="13318" max="13318" width="13.42578125" style="62" customWidth="1"/>
    <col min="13319" max="13568" width="9" style="62"/>
    <col min="13569" max="13569" width="6.7109375" style="62" bestFit="1" customWidth="1"/>
    <col min="13570" max="13570" width="41.28515625" style="62" customWidth="1"/>
    <col min="13571" max="13571" width="6" style="62" bestFit="1" customWidth="1"/>
    <col min="13572" max="13572" width="3.7109375" style="62" customWidth="1"/>
    <col min="13573" max="13573" width="15.28515625" style="62" customWidth="1"/>
    <col min="13574" max="13574" width="13.42578125" style="62" customWidth="1"/>
    <col min="13575" max="13824" width="9" style="62"/>
    <col min="13825" max="13825" width="6.7109375" style="62" bestFit="1" customWidth="1"/>
    <col min="13826" max="13826" width="41.28515625" style="62" customWidth="1"/>
    <col min="13827" max="13827" width="6" style="62" bestFit="1" customWidth="1"/>
    <col min="13828" max="13828" width="3.7109375" style="62" customWidth="1"/>
    <col min="13829" max="13829" width="15.28515625" style="62" customWidth="1"/>
    <col min="13830" max="13830" width="13.42578125" style="62" customWidth="1"/>
    <col min="13831" max="14080" width="9" style="62"/>
    <col min="14081" max="14081" width="6.7109375" style="62" bestFit="1" customWidth="1"/>
    <col min="14082" max="14082" width="41.28515625" style="62" customWidth="1"/>
    <col min="14083" max="14083" width="6" style="62" bestFit="1" customWidth="1"/>
    <col min="14084" max="14084" width="3.7109375" style="62" customWidth="1"/>
    <col min="14085" max="14085" width="15.28515625" style="62" customWidth="1"/>
    <col min="14086" max="14086" width="13.42578125" style="62" customWidth="1"/>
    <col min="14087" max="14336" width="9" style="62"/>
    <col min="14337" max="14337" width="6.7109375" style="62" bestFit="1" customWidth="1"/>
    <col min="14338" max="14338" width="41.28515625" style="62" customWidth="1"/>
    <col min="14339" max="14339" width="6" style="62" bestFit="1" customWidth="1"/>
    <col min="14340" max="14340" width="3.7109375" style="62" customWidth="1"/>
    <col min="14341" max="14341" width="15.28515625" style="62" customWidth="1"/>
    <col min="14342" max="14342" width="13.42578125" style="62" customWidth="1"/>
    <col min="14343" max="14592" width="9" style="62"/>
    <col min="14593" max="14593" width="6.7109375" style="62" bestFit="1" customWidth="1"/>
    <col min="14594" max="14594" width="41.28515625" style="62" customWidth="1"/>
    <col min="14595" max="14595" width="6" style="62" bestFit="1" customWidth="1"/>
    <col min="14596" max="14596" width="3.7109375" style="62" customWidth="1"/>
    <col min="14597" max="14597" width="15.28515625" style="62" customWidth="1"/>
    <col min="14598" max="14598" width="13.42578125" style="62" customWidth="1"/>
    <col min="14599" max="14848" width="9" style="62"/>
    <col min="14849" max="14849" width="6.7109375" style="62" bestFit="1" customWidth="1"/>
    <col min="14850" max="14850" width="41.28515625" style="62" customWidth="1"/>
    <col min="14851" max="14851" width="6" style="62" bestFit="1" customWidth="1"/>
    <col min="14852" max="14852" width="3.7109375" style="62" customWidth="1"/>
    <col min="14853" max="14853" width="15.28515625" style="62" customWidth="1"/>
    <col min="14854" max="14854" width="13.42578125" style="62" customWidth="1"/>
    <col min="14855" max="15104" width="9" style="62"/>
    <col min="15105" max="15105" width="6.7109375" style="62" bestFit="1" customWidth="1"/>
    <col min="15106" max="15106" width="41.28515625" style="62" customWidth="1"/>
    <col min="15107" max="15107" width="6" style="62" bestFit="1" customWidth="1"/>
    <col min="15108" max="15108" width="3.7109375" style="62" customWidth="1"/>
    <col min="15109" max="15109" width="15.28515625" style="62" customWidth="1"/>
    <col min="15110" max="15110" width="13.42578125" style="62" customWidth="1"/>
    <col min="15111" max="15360" width="9" style="62"/>
    <col min="15361" max="15361" width="6.7109375" style="62" bestFit="1" customWidth="1"/>
    <col min="15362" max="15362" width="41.28515625" style="62" customWidth="1"/>
    <col min="15363" max="15363" width="6" style="62" bestFit="1" customWidth="1"/>
    <col min="15364" max="15364" width="3.7109375" style="62" customWidth="1"/>
    <col min="15365" max="15365" width="15.28515625" style="62" customWidth="1"/>
    <col min="15366" max="15366" width="13.42578125" style="62" customWidth="1"/>
    <col min="15367" max="15616" width="9" style="62"/>
    <col min="15617" max="15617" width="6.7109375" style="62" bestFit="1" customWidth="1"/>
    <col min="15618" max="15618" width="41.28515625" style="62" customWidth="1"/>
    <col min="15619" max="15619" width="6" style="62" bestFit="1" customWidth="1"/>
    <col min="15620" max="15620" width="3.7109375" style="62" customWidth="1"/>
    <col min="15621" max="15621" width="15.28515625" style="62" customWidth="1"/>
    <col min="15622" max="15622" width="13.42578125" style="62" customWidth="1"/>
    <col min="15623" max="15872" width="9" style="62"/>
    <col min="15873" max="15873" width="6.7109375" style="62" bestFit="1" customWidth="1"/>
    <col min="15874" max="15874" width="41.28515625" style="62" customWidth="1"/>
    <col min="15875" max="15875" width="6" style="62" bestFit="1" customWidth="1"/>
    <col min="15876" max="15876" width="3.7109375" style="62" customWidth="1"/>
    <col min="15877" max="15877" width="15.28515625" style="62" customWidth="1"/>
    <col min="15878" max="15878" width="13.42578125" style="62" customWidth="1"/>
    <col min="15879" max="16128" width="9" style="62"/>
    <col min="16129" max="16129" width="6.7109375" style="62" bestFit="1" customWidth="1"/>
    <col min="16130" max="16130" width="41.28515625" style="62" customWidth="1"/>
    <col min="16131" max="16131" width="6" style="62" bestFit="1" customWidth="1"/>
    <col min="16132" max="16132" width="3.7109375" style="62" customWidth="1"/>
    <col min="16133" max="16133" width="15.28515625" style="62" customWidth="1"/>
    <col min="16134" max="16134" width="13.42578125" style="62" customWidth="1"/>
    <col min="16135" max="16384" width="9" style="62"/>
  </cols>
  <sheetData>
    <row r="1" spans="1:7" x14ac:dyDescent="0.2">
      <c r="A1" s="110" t="s">
        <v>86</v>
      </c>
      <c r="B1" s="111" t="s">
        <v>4</v>
      </c>
      <c r="C1" s="169"/>
      <c r="D1" s="169"/>
      <c r="E1" s="168"/>
      <c r="F1" s="168"/>
    </row>
    <row r="2" spans="1:7" x14ac:dyDescent="0.2">
      <c r="A2" s="110" t="s">
        <v>85</v>
      </c>
      <c r="B2" s="111" t="s">
        <v>18</v>
      </c>
      <c r="C2" s="169"/>
      <c r="D2" s="169"/>
      <c r="E2" s="168"/>
      <c r="F2" s="168"/>
    </row>
    <row r="3" spans="1:7" x14ac:dyDescent="0.2">
      <c r="A3" s="110" t="s">
        <v>40</v>
      </c>
      <c r="B3" s="111" t="s">
        <v>106</v>
      </c>
      <c r="C3" s="546"/>
      <c r="D3" s="547"/>
      <c r="E3" s="170"/>
      <c r="F3" s="65"/>
    </row>
    <row r="4" spans="1:7" x14ac:dyDescent="0.2">
      <c r="A4" s="110"/>
      <c r="B4" s="111"/>
      <c r="C4" s="169"/>
      <c r="D4" s="169"/>
      <c r="E4" s="168"/>
      <c r="F4" s="168"/>
    </row>
    <row r="5" spans="1:7" s="21" customFormat="1" ht="76.5" x14ac:dyDescent="0.2">
      <c r="A5" s="28" t="s">
        <v>0</v>
      </c>
      <c r="B5" s="106" t="s">
        <v>7</v>
      </c>
      <c r="C5" s="29" t="s">
        <v>5</v>
      </c>
      <c r="D5" s="29" t="s">
        <v>6</v>
      </c>
      <c r="E5" s="167" t="s">
        <v>9</v>
      </c>
      <c r="F5" s="167" t="s">
        <v>10</v>
      </c>
    </row>
    <row r="6" spans="1:7" s="189" customFormat="1" x14ac:dyDescent="0.2">
      <c r="A6" s="194">
        <v>1</v>
      </c>
      <c r="B6" s="193"/>
      <c r="C6" s="192"/>
      <c r="D6" s="191"/>
      <c r="E6" s="190"/>
      <c r="F6" s="190"/>
    </row>
    <row r="7" spans="1:7" x14ac:dyDescent="0.2">
      <c r="A7" s="166"/>
      <c r="B7" s="165" t="s">
        <v>236</v>
      </c>
      <c r="C7" s="164">
        <v>1</v>
      </c>
      <c r="D7" s="157" t="s">
        <v>1</v>
      </c>
      <c r="E7" s="163">
        <v>440</v>
      </c>
      <c r="F7" s="162">
        <f>C7*E7</f>
        <v>440</v>
      </c>
      <c r="G7" s="115"/>
    </row>
    <row r="8" spans="1:7" x14ac:dyDescent="0.2">
      <c r="A8" s="161"/>
      <c r="B8" s="160"/>
      <c r="C8" s="159"/>
      <c r="D8" s="157"/>
      <c r="E8" s="158"/>
      <c r="F8" s="157"/>
      <c r="G8" s="115"/>
    </row>
    <row r="9" spans="1:7" x14ac:dyDescent="0.2">
      <c r="A9" s="120"/>
      <c r="B9" s="119" t="s">
        <v>87</v>
      </c>
      <c r="C9" s="118"/>
      <c r="D9" s="117"/>
      <c r="E9" s="116"/>
      <c r="F9" s="116">
        <f>F7</f>
        <v>440</v>
      </c>
      <c r="G9" s="115"/>
    </row>
    <row r="10" spans="1:7" x14ac:dyDescent="0.2">
      <c r="A10" s="156"/>
      <c r="B10" s="155"/>
      <c r="C10" s="154"/>
      <c r="D10" s="154"/>
      <c r="E10" s="153"/>
      <c r="F10" s="153"/>
    </row>
    <row r="11" spans="1:7" x14ac:dyDescent="0.2">
      <c r="A11" s="89"/>
      <c r="B11" s="143"/>
      <c r="C11" s="141"/>
      <c r="D11" s="141"/>
      <c r="E11" s="139"/>
      <c r="F11" s="139"/>
    </row>
    <row r="12" spans="1:7" x14ac:dyDescent="0.2">
      <c r="A12" s="83">
        <v>1</v>
      </c>
      <c r="B12" s="131" t="s">
        <v>105</v>
      </c>
      <c r="C12" s="152"/>
      <c r="D12" s="152"/>
      <c r="E12" s="151"/>
      <c r="F12" s="151"/>
    </row>
    <row r="13" spans="1:7" ht="25.5" x14ac:dyDescent="0.2">
      <c r="A13" s="83"/>
      <c r="B13" s="150" t="s">
        <v>104</v>
      </c>
      <c r="C13" s="127"/>
      <c r="D13" s="127"/>
      <c r="E13" s="125"/>
      <c r="F13" s="125"/>
    </row>
    <row r="14" spans="1:7" ht="14.25" x14ac:dyDescent="0.2">
      <c r="A14" s="83"/>
      <c r="B14" s="137" t="s">
        <v>103</v>
      </c>
      <c r="C14" s="128">
        <v>10</v>
      </c>
      <c r="D14" s="127" t="s">
        <v>8</v>
      </c>
      <c r="E14" s="126"/>
      <c r="F14" s="146">
        <f>C14*E14</f>
        <v>0</v>
      </c>
    </row>
    <row r="15" spans="1:7" x14ac:dyDescent="0.2">
      <c r="A15" s="91"/>
      <c r="B15" s="136"/>
      <c r="C15" s="123"/>
      <c r="D15" s="122"/>
      <c r="E15" s="121"/>
      <c r="F15" s="121"/>
    </row>
    <row r="16" spans="1:7" x14ac:dyDescent="0.2">
      <c r="A16" s="89"/>
      <c r="B16" s="143"/>
      <c r="C16" s="134"/>
      <c r="D16" s="141"/>
      <c r="E16" s="140"/>
      <c r="F16" s="139"/>
    </row>
    <row r="17" spans="1:6" x14ac:dyDescent="0.2">
      <c r="A17" s="83">
        <f>COUNT($A$11:A16)+1</f>
        <v>2</v>
      </c>
      <c r="B17" s="131" t="s">
        <v>126</v>
      </c>
      <c r="C17" s="128"/>
      <c r="D17" s="127"/>
      <c r="E17" s="138"/>
      <c r="F17" s="125"/>
    </row>
    <row r="18" spans="1:6" x14ac:dyDescent="0.2">
      <c r="A18" s="83"/>
      <c r="B18" s="82" t="s">
        <v>125</v>
      </c>
      <c r="C18" s="128"/>
      <c r="D18" s="127"/>
      <c r="E18" s="138"/>
      <c r="F18" s="125"/>
    </row>
    <row r="19" spans="1:6" x14ac:dyDescent="0.2">
      <c r="A19" s="83"/>
      <c r="B19" s="137" t="s">
        <v>96</v>
      </c>
      <c r="C19" s="128">
        <v>1</v>
      </c>
      <c r="D19" s="127" t="s">
        <v>1</v>
      </c>
      <c r="E19" s="126"/>
      <c r="F19" s="125">
        <f>C19*E19</f>
        <v>0</v>
      </c>
    </row>
    <row r="20" spans="1:6" x14ac:dyDescent="0.2">
      <c r="A20" s="91"/>
      <c r="B20" s="136"/>
      <c r="C20" s="123"/>
      <c r="D20" s="122"/>
      <c r="E20" s="121"/>
      <c r="F20" s="121"/>
    </row>
    <row r="21" spans="1:6" x14ac:dyDescent="0.2">
      <c r="A21" s="89"/>
      <c r="B21" s="143" t="s">
        <v>95</v>
      </c>
      <c r="C21" s="134"/>
      <c r="D21" s="141"/>
      <c r="E21" s="140"/>
      <c r="F21" s="139"/>
    </row>
    <row r="22" spans="1:6" x14ac:dyDescent="0.2">
      <c r="A22" s="83">
        <f>COUNT($A$11:A21)+1</f>
        <v>3</v>
      </c>
      <c r="B22" s="131" t="s">
        <v>74</v>
      </c>
      <c r="C22" s="128"/>
      <c r="D22" s="127"/>
      <c r="E22" s="138"/>
      <c r="F22" s="125"/>
    </row>
    <row r="23" spans="1:6" ht="25.5" x14ac:dyDescent="0.2">
      <c r="A23" s="83"/>
      <c r="B23" s="82" t="s">
        <v>73</v>
      </c>
      <c r="C23" s="128"/>
      <c r="D23" s="127"/>
      <c r="E23" s="138"/>
      <c r="F23" s="125"/>
    </row>
    <row r="24" spans="1:6" x14ac:dyDescent="0.2">
      <c r="A24" s="83"/>
      <c r="B24" s="137" t="s">
        <v>94</v>
      </c>
      <c r="C24" s="128">
        <v>4</v>
      </c>
      <c r="D24" s="127" t="s">
        <v>1</v>
      </c>
      <c r="E24" s="126"/>
      <c r="F24" s="125">
        <f>C24*E24</f>
        <v>0</v>
      </c>
    </row>
    <row r="25" spans="1:6" x14ac:dyDescent="0.2">
      <c r="A25" s="91"/>
      <c r="B25" s="136"/>
      <c r="C25" s="123"/>
      <c r="D25" s="122"/>
      <c r="E25" s="121"/>
      <c r="F25" s="121"/>
    </row>
    <row r="26" spans="1:6" x14ac:dyDescent="0.2">
      <c r="A26" s="89"/>
      <c r="B26" s="142"/>
      <c r="C26" s="134"/>
      <c r="D26" s="141"/>
      <c r="E26" s="140"/>
      <c r="F26" s="139"/>
    </row>
    <row r="27" spans="1:6" x14ac:dyDescent="0.2">
      <c r="A27" s="83">
        <f>COUNT($A$11:A26)+1</f>
        <v>4</v>
      </c>
      <c r="B27" s="131" t="s">
        <v>91</v>
      </c>
      <c r="C27" s="128"/>
      <c r="D27" s="127"/>
      <c r="E27" s="138"/>
      <c r="F27" s="125"/>
    </row>
    <row r="28" spans="1:6" ht="165.75" x14ac:dyDescent="0.2">
      <c r="A28" s="83"/>
      <c r="B28" s="283" t="s">
        <v>235</v>
      </c>
      <c r="C28" s="128"/>
      <c r="D28" s="127"/>
      <c r="E28" s="127"/>
      <c r="F28" s="127"/>
    </row>
    <row r="29" spans="1:6" x14ac:dyDescent="0.2">
      <c r="A29" s="83"/>
      <c r="B29" s="137" t="s">
        <v>89</v>
      </c>
      <c r="C29" s="128">
        <v>1</v>
      </c>
      <c r="D29" s="127" t="s">
        <v>1</v>
      </c>
      <c r="E29" s="126"/>
      <c r="F29" s="125">
        <f>C29*E29</f>
        <v>0</v>
      </c>
    </row>
    <row r="30" spans="1:6" x14ac:dyDescent="0.2">
      <c r="A30" s="91"/>
      <c r="B30" s="136"/>
      <c r="C30" s="123"/>
      <c r="D30" s="122"/>
      <c r="E30" s="121"/>
      <c r="F30" s="121"/>
    </row>
    <row r="31" spans="1:6" x14ac:dyDescent="0.2">
      <c r="A31" s="89"/>
      <c r="B31" s="135"/>
      <c r="C31" s="134"/>
      <c r="D31" s="133"/>
      <c r="E31" s="132"/>
      <c r="F31" s="132"/>
    </row>
    <row r="32" spans="1:6" x14ac:dyDescent="0.2">
      <c r="A32" s="83">
        <f>COUNT($A$11:A30)+1</f>
        <v>5</v>
      </c>
      <c r="B32" s="131" t="s">
        <v>19</v>
      </c>
      <c r="C32" s="128"/>
      <c r="D32" s="127"/>
      <c r="E32" s="125"/>
      <c r="F32" s="125"/>
    </row>
    <row r="33" spans="1:7" ht="41.25" customHeight="1" x14ac:dyDescent="0.2">
      <c r="A33" s="83"/>
      <c r="B33" s="283" t="s">
        <v>122</v>
      </c>
      <c r="C33" s="128"/>
      <c r="D33" s="127"/>
      <c r="E33" s="125"/>
      <c r="F33" s="125"/>
    </row>
    <row r="34" spans="1:7" ht="14.25" x14ac:dyDescent="0.2">
      <c r="A34" s="83"/>
      <c r="B34" s="129"/>
      <c r="C34" s="128">
        <v>10</v>
      </c>
      <c r="D34" s="127" t="s">
        <v>8</v>
      </c>
      <c r="E34" s="126"/>
      <c r="F34" s="125">
        <f>C34*E34</f>
        <v>0</v>
      </c>
    </row>
    <row r="35" spans="1:7" x14ac:dyDescent="0.2">
      <c r="A35" s="91"/>
      <c r="B35" s="124"/>
      <c r="C35" s="123"/>
      <c r="D35" s="122"/>
      <c r="E35" s="121"/>
      <c r="F35" s="121"/>
    </row>
    <row r="37" spans="1:7" x14ac:dyDescent="0.2">
      <c r="A37" s="120"/>
      <c r="B37" s="119" t="s">
        <v>87</v>
      </c>
      <c r="C37" s="118"/>
      <c r="D37" s="117"/>
      <c r="E37" s="116"/>
      <c r="F37" s="116">
        <f>SUM(F14:F34)</f>
        <v>0</v>
      </c>
      <c r="G37" s="115"/>
    </row>
  </sheetData>
  <sheetProtection password="CF65" sheet="1" objects="1" scenarios="1"/>
  <mergeCells count="1">
    <mergeCell ref="C3:D3"/>
  </mergeCells>
  <pageMargins left="0.78740157480314965" right="0.27559055118110237" top="0.86614173228346458" bottom="0.74803149606299213" header="0.31496062992125984" footer="0.31496062992125984"/>
  <pageSetup paperSize="9" orientation="portrait" r:id="rId1"/>
  <headerFooter alignWithMargins="0">
    <oddHeader>&amp;L&amp;"Arial,Navadno"&amp;8ENERGETIKA LJUBLJANA d.o.o.
SEKTOR ZA INVESTICIJE IN RAZVOJ - SLUŽBA ZA PROJEKTIRANJE
št. projekta: N-17220/22331&amp;RJPE-SIR-28/23</oddHeader>
    <oddFooter>&amp;C&amp;"Arial,Navadno"&amp;P / &amp;N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-0.249977111117893"/>
  </sheetPr>
  <dimension ref="A1:G33"/>
  <sheetViews>
    <sheetView showGridLines="0" zoomScaleNormal="100" zoomScaleSheetLayoutView="115" workbookViewId="0">
      <selection activeCell="F17" sqref="F17"/>
    </sheetView>
  </sheetViews>
  <sheetFormatPr defaultColWidth="8.85546875" defaultRowHeight="12.75" x14ac:dyDescent="0.2"/>
  <cols>
    <col min="1" max="1" width="6.140625" style="284" customWidth="1"/>
    <col min="2" max="2" width="19.7109375" style="284" customWidth="1"/>
    <col min="3" max="3" width="13.85546875" style="284" customWidth="1"/>
    <col min="4" max="4" width="10" style="284" customWidth="1"/>
    <col min="5" max="5" width="11.140625" style="284" bestFit="1" customWidth="1"/>
    <col min="6" max="6" width="10" style="284" bestFit="1" customWidth="1"/>
    <col min="7" max="7" width="16.42578125" style="285" bestFit="1" customWidth="1"/>
    <col min="8" max="16384" width="8.85546875" style="284"/>
  </cols>
  <sheetData>
    <row r="1" spans="1:7" ht="27" customHeight="1" x14ac:dyDescent="0.2">
      <c r="A1" s="306" t="s">
        <v>26</v>
      </c>
      <c r="B1" s="306"/>
      <c r="C1" s="306"/>
      <c r="D1" s="306"/>
      <c r="E1" s="306"/>
      <c r="F1" s="306"/>
      <c r="G1" s="306"/>
    </row>
    <row r="2" spans="1:7" ht="15" customHeight="1" x14ac:dyDescent="0.2">
      <c r="A2" s="566" t="s">
        <v>17</v>
      </c>
      <c r="B2" s="566"/>
      <c r="C2" s="566"/>
      <c r="D2" s="566"/>
      <c r="E2" s="566"/>
      <c r="F2" s="566"/>
      <c r="G2" s="566"/>
    </row>
    <row r="3" spans="1:7" ht="15" customHeight="1" x14ac:dyDescent="0.2">
      <c r="A3" s="567" t="s">
        <v>269</v>
      </c>
      <c r="B3" s="566"/>
      <c r="C3" s="566"/>
      <c r="D3" s="566"/>
      <c r="E3" s="566"/>
      <c r="F3" s="566"/>
      <c r="G3" s="566"/>
    </row>
    <row r="4" spans="1:7" ht="15" customHeight="1" x14ac:dyDescent="0.2">
      <c r="A4" s="566"/>
      <c r="B4" s="566"/>
      <c r="C4" s="566"/>
      <c r="D4" s="566"/>
      <c r="E4" s="566"/>
      <c r="F4" s="566"/>
      <c r="G4" s="566"/>
    </row>
    <row r="5" spans="1:7" ht="25.5" x14ac:dyDescent="0.2">
      <c r="A5" s="4" t="s">
        <v>15</v>
      </c>
      <c r="B5" s="532" t="s">
        <v>18</v>
      </c>
      <c r="C5" s="532"/>
      <c r="D5" s="532"/>
      <c r="E5" s="532"/>
      <c r="F5" s="532"/>
      <c r="G5" s="219" t="s">
        <v>16</v>
      </c>
    </row>
    <row r="6" spans="1:7" x14ac:dyDescent="0.2">
      <c r="A6" s="5" t="s">
        <v>53</v>
      </c>
      <c r="B6" s="523" t="s">
        <v>268</v>
      </c>
      <c r="C6" s="524"/>
      <c r="D6" s="524"/>
      <c r="E6" s="524"/>
      <c r="F6" s="533"/>
      <c r="G6" s="58">
        <f>G7+G8</f>
        <v>10780</v>
      </c>
    </row>
    <row r="7" spans="1:7" x14ac:dyDescent="0.2">
      <c r="A7" s="5" t="s">
        <v>52</v>
      </c>
      <c r="B7" s="522" t="s">
        <v>267</v>
      </c>
      <c r="C7" s="522"/>
      <c r="D7" s="522"/>
      <c r="E7" s="522"/>
      <c r="F7" s="522"/>
      <c r="G7" s="6">
        <f>G24</f>
        <v>0</v>
      </c>
    </row>
    <row r="8" spans="1:7" x14ac:dyDescent="0.2">
      <c r="A8" s="7" t="s">
        <v>266</v>
      </c>
      <c r="B8" s="523" t="s">
        <v>265</v>
      </c>
      <c r="C8" s="524"/>
      <c r="D8" s="524"/>
      <c r="E8" s="524"/>
      <c r="F8" s="524"/>
      <c r="G8" s="6">
        <f>G31</f>
        <v>10780</v>
      </c>
    </row>
    <row r="9" spans="1:7" x14ac:dyDescent="0.2">
      <c r="A9" s="5" t="s">
        <v>264</v>
      </c>
      <c r="B9" s="523" t="s">
        <v>263</v>
      </c>
      <c r="C9" s="524"/>
      <c r="D9" s="524"/>
      <c r="E9" s="524"/>
      <c r="F9" s="524"/>
      <c r="G9" s="6">
        <f>'S.3_20.1_PP_SD'!E7</f>
        <v>440</v>
      </c>
    </row>
    <row r="10" spans="1:7" x14ac:dyDescent="0.2">
      <c r="A10" s="5" t="s">
        <v>262</v>
      </c>
      <c r="B10" s="523" t="s">
        <v>261</v>
      </c>
      <c r="C10" s="524"/>
      <c r="D10" s="524"/>
      <c r="E10" s="524"/>
      <c r="F10" s="524"/>
      <c r="G10" s="6">
        <f>'S.3_20.1_PP_SD'!E8</f>
        <v>550</v>
      </c>
    </row>
    <row r="11" spans="1:7" ht="13.5" thickBot="1" x14ac:dyDescent="0.25">
      <c r="A11" s="9"/>
      <c r="B11" s="10"/>
      <c r="C11" s="11"/>
      <c r="D11" s="11"/>
      <c r="E11" s="11"/>
      <c r="F11" s="11"/>
      <c r="G11" s="12"/>
    </row>
    <row r="12" spans="1:7" x14ac:dyDescent="0.2">
      <c r="A12" s="305"/>
      <c r="B12" s="305"/>
      <c r="C12" s="305"/>
      <c r="D12" s="305"/>
      <c r="E12" s="305"/>
      <c r="F12" s="305"/>
      <c r="G12" s="305"/>
    </row>
    <row r="13" spans="1:7" ht="15.75" x14ac:dyDescent="0.25">
      <c r="A13" s="304" t="s">
        <v>48</v>
      </c>
      <c r="B13" s="302"/>
      <c r="C13" s="303"/>
      <c r="D13" s="303"/>
      <c r="E13" s="302"/>
      <c r="F13" s="302"/>
      <c r="G13" s="301"/>
    </row>
    <row r="14" spans="1:7" x14ac:dyDescent="0.2">
      <c r="A14" s="557" t="s">
        <v>260</v>
      </c>
      <c r="B14" s="558"/>
      <c r="C14" s="558"/>
      <c r="D14" s="558"/>
      <c r="E14" s="558"/>
      <c r="F14" s="558"/>
      <c r="G14" s="559"/>
    </row>
    <row r="15" spans="1:7" ht="25.5" x14ac:dyDescent="0.2">
      <c r="A15" s="560" t="s">
        <v>13</v>
      </c>
      <c r="B15" s="562" t="s">
        <v>46</v>
      </c>
      <c r="C15" s="563"/>
      <c r="D15" s="560" t="s">
        <v>36</v>
      </c>
      <c r="E15" s="560" t="s">
        <v>35</v>
      </c>
      <c r="F15" s="294" t="s">
        <v>45</v>
      </c>
      <c r="G15" s="294" t="s">
        <v>2</v>
      </c>
    </row>
    <row r="16" spans="1:7" x14ac:dyDescent="0.2">
      <c r="A16" s="561"/>
      <c r="B16" s="564"/>
      <c r="C16" s="565"/>
      <c r="D16" s="561"/>
      <c r="E16" s="561"/>
      <c r="F16" s="293" t="s">
        <v>3</v>
      </c>
      <c r="G16" s="293" t="s">
        <v>11</v>
      </c>
    </row>
    <row r="17" spans="1:7" ht="13.15" customHeight="1" x14ac:dyDescent="0.2">
      <c r="A17" s="292" t="s">
        <v>44</v>
      </c>
      <c r="B17" s="300" t="s">
        <v>259</v>
      </c>
      <c r="C17" s="291" t="s">
        <v>258</v>
      </c>
      <c r="D17" s="291" t="s">
        <v>132</v>
      </c>
      <c r="E17" s="299" t="s">
        <v>39</v>
      </c>
      <c r="F17" s="298">
        <v>35</v>
      </c>
      <c r="G17" s="297">
        <f>'S.3_20.1_N-36314_SD'!F43</f>
        <v>0</v>
      </c>
    </row>
    <row r="18" spans="1:7" ht="25.5" x14ac:dyDescent="0.2">
      <c r="A18" s="292" t="s">
        <v>41</v>
      </c>
      <c r="B18" s="300" t="s">
        <v>257</v>
      </c>
      <c r="C18" s="291" t="s">
        <v>256</v>
      </c>
      <c r="D18" s="291" t="s">
        <v>132</v>
      </c>
      <c r="E18" s="299" t="s">
        <v>148</v>
      </c>
      <c r="F18" s="298">
        <v>31</v>
      </c>
      <c r="G18" s="297">
        <f>'S.3_20.1_N-36316_SD'!F51</f>
        <v>0</v>
      </c>
    </row>
    <row r="19" spans="1:7" ht="13.15" customHeight="1" x14ac:dyDescent="0.2">
      <c r="A19" s="292" t="s">
        <v>40</v>
      </c>
      <c r="B19" s="300" t="s">
        <v>255</v>
      </c>
      <c r="C19" s="291" t="s">
        <v>254</v>
      </c>
      <c r="D19" s="291" t="s">
        <v>132</v>
      </c>
      <c r="E19" s="299" t="s">
        <v>148</v>
      </c>
      <c r="F19" s="298">
        <v>78</v>
      </c>
      <c r="G19" s="297">
        <f>'S.3_20.1_P-36317_SD'!F57</f>
        <v>0</v>
      </c>
    </row>
    <row r="20" spans="1:7" ht="13.15" customHeight="1" x14ac:dyDescent="0.2">
      <c r="A20" s="292" t="s">
        <v>32</v>
      </c>
      <c r="B20" s="300" t="s">
        <v>253</v>
      </c>
      <c r="C20" s="291" t="s">
        <v>252</v>
      </c>
      <c r="D20" s="291" t="s">
        <v>132</v>
      </c>
      <c r="E20" s="299" t="s">
        <v>39</v>
      </c>
      <c r="F20" s="298">
        <v>89</v>
      </c>
      <c r="G20" s="297">
        <f>'S.3_20.1_N-36318_SD'!F93</f>
        <v>0</v>
      </c>
    </row>
    <row r="21" spans="1:7" ht="13.15" customHeight="1" x14ac:dyDescent="0.2">
      <c r="A21" s="292" t="s">
        <v>135</v>
      </c>
      <c r="B21" s="300" t="s">
        <v>250</v>
      </c>
      <c r="C21" s="291" t="s">
        <v>251</v>
      </c>
      <c r="D21" s="291" t="s">
        <v>132</v>
      </c>
      <c r="E21" s="299" t="s">
        <v>148</v>
      </c>
      <c r="F21" s="298">
        <v>227</v>
      </c>
      <c r="G21" s="297">
        <f>'S.3_20.1_S-1881_SD'!F82</f>
        <v>0</v>
      </c>
    </row>
    <row r="22" spans="1:7" ht="13.15" customHeight="1" x14ac:dyDescent="0.2">
      <c r="A22" s="292" t="s">
        <v>134</v>
      </c>
      <c r="B22" s="300" t="s">
        <v>250</v>
      </c>
      <c r="C22" s="291" t="s">
        <v>249</v>
      </c>
      <c r="D22" s="291" t="s">
        <v>132</v>
      </c>
      <c r="E22" s="299" t="s">
        <v>148</v>
      </c>
      <c r="F22" s="298">
        <v>72</v>
      </c>
      <c r="G22" s="297">
        <f>'S.3_20.1_S-1882_SD'!F51</f>
        <v>0</v>
      </c>
    </row>
    <row r="23" spans="1:7" x14ac:dyDescent="0.2">
      <c r="A23" s="292" t="s">
        <v>133</v>
      </c>
      <c r="B23" s="300" t="s">
        <v>248</v>
      </c>
      <c r="C23" s="299" t="s">
        <v>247</v>
      </c>
      <c r="D23" s="299" t="s">
        <v>132</v>
      </c>
      <c r="E23" s="299" t="s">
        <v>246</v>
      </c>
      <c r="F23" s="298">
        <v>407</v>
      </c>
      <c r="G23" s="297">
        <f>'S.3_20.1_S-1890_SD'!F99</f>
        <v>0</v>
      </c>
    </row>
    <row r="24" spans="1:7" x14ac:dyDescent="0.2">
      <c r="A24" s="556" t="s">
        <v>245</v>
      </c>
      <c r="B24" s="556"/>
      <c r="C24" s="556"/>
      <c r="D24" s="556"/>
      <c r="E24" s="556"/>
      <c r="F24" s="556"/>
      <c r="G24" s="289">
        <f>SUM(G17:G23)</f>
        <v>0</v>
      </c>
    </row>
    <row r="25" spans="1:7" x14ac:dyDescent="0.2">
      <c r="A25" s="296"/>
      <c r="B25" s="296"/>
      <c r="C25" s="296"/>
      <c r="D25" s="296"/>
      <c r="E25" s="296"/>
      <c r="F25" s="296"/>
      <c r="G25" s="295"/>
    </row>
    <row r="26" spans="1:7" x14ac:dyDescent="0.2">
      <c r="A26" s="557" t="s">
        <v>244</v>
      </c>
      <c r="B26" s="558"/>
      <c r="C26" s="558"/>
      <c r="D26" s="558"/>
      <c r="E26" s="558"/>
      <c r="F26" s="558"/>
      <c r="G26" s="559"/>
    </row>
    <row r="27" spans="1:7" ht="38.25" x14ac:dyDescent="0.2">
      <c r="A27" s="560" t="s">
        <v>13</v>
      </c>
      <c r="B27" s="562" t="s">
        <v>243</v>
      </c>
      <c r="C27" s="563"/>
      <c r="D27" s="562" t="s">
        <v>242</v>
      </c>
      <c r="E27" s="563"/>
      <c r="F27" s="294" t="s">
        <v>34</v>
      </c>
      <c r="G27" s="294" t="s">
        <v>2</v>
      </c>
    </row>
    <row r="28" spans="1:7" x14ac:dyDescent="0.2">
      <c r="A28" s="561"/>
      <c r="B28" s="564"/>
      <c r="C28" s="565"/>
      <c r="D28" s="564"/>
      <c r="E28" s="565"/>
      <c r="F28" s="293" t="s">
        <v>33</v>
      </c>
      <c r="G28" s="293" t="s">
        <v>11</v>
      </c>
    </row>
    <row r="29" spans="1:7" s="287" customFormat="1" x14ac:dyDescent="0.2">
      <c r="A29" s="292" t="s">
        <v>240</v>
      </c>
      <c r="B29" s="552" t="s">
        <v>241</v>
      </c>
      <c r="C29" s="553"/>
      <c r="D29" s="554" t="s">
        <v>238</v>
      </c>
      <c r="E29" s="555"/>
      <c r="F29" s="291">
        <f>'S.3_20.1_PP_SD'!C7</f>
        <v>12</v>
      </c>
      <c r="G29" s="290">
        <f>'S.3_20.1_PP_SD'!F7</f>
        <v>5280</v>
      </c>
    </row>
    <row r="30" spans="1:7" s="287" customFormat="1" x14ac:dyDescent="0.2">
      <c r="A30" s="292" t="s">
        <v>240</v>
      </c>
      <c r="B30" s="552" t="s">
        <v>239</v>
      </c>
      <c r="C30" s="553"/>
      <c r="D30" s="554" t="s">
        <v>238</v>
      </c>
      <c r="E30" s="555"/>
      <c r="F30" s="291">
        <f>'S.3_20.1_PP_SD'!C8</f>
        <v>10</v>
      </c>
      <c r="G30" s="290">
        <f>'S.3_20.1_PP_SD'!F8</f>
        <v>5500</v>
      </c>
    </row>
    <row r="31" spans="1:7" s="288" customFormat="1" x14ac:dyDescent="0.2">
      <c r="A31" s="556" t="s">
        <v>237</v>
      </c>
      <c r="B31" s="556"/>
      <c r="C31" s="556"/>
      <c r="D31" s="556"/>
      <c r="E31" s="556"/>
      <c r="F31" s="556"/>
      <c r="G31" s="289">
        <f>SUM(G29:G30)</f>
        <v>10780</v>
      </c>
    </row>
    <row r="32" spans="1:7" x14ac:dyDescent="0.2">
      <c r="A32" s="287"/>
      <c r="B32" s="287"/>
      <c r="C32" s="287"/>
      <c r="D32" s="287"/>
      <c r="E32" s="287"/>
      <c r="F32" s="287"/>
      <c r="G32" s="286"/>
    </row>
    <row r="33" spans="1:7" x14ac:dyDescent="0.2">
      <c r="A33" s="287"/>
      <c r="B33" s="287"/>
      <c r="C33" s="287"/>
      <c r="D33" s="287"/>
      <c r="E33" s="287"/>
      <c r="F33" s="287"/>
      <c r="G33" s="286"/>
    </row>
  </sheetData>
  <sheetProtection password="CF65" sheet="1" objects="1" scenarios="1"/>
  <mergeCells count="23">
    <mergeCell ref="B8:F8"/>
    <mergeCell ref="A2:G2"/>
    <mergeCell ref="A3:G4"/>
    <mergeCell ref="B5:F5"/>
    <mergeCell ref="B6:F6"/>
    <mergeCell ref="B7:F7"/>
    <mergeCell ref="B9:F9"/>
    <mergeCell ref="B10:F10"/>
    <mergeCell ref="A14:G14"/>
    <mergeCell ref="A15:A16"/>
    <mergeCell ref="B15:C16"/>
    <mergeCell ref="D15:D16"/>
    <mergeCell ref="E15:E16"/>
    <mergeCell ref="B30:C30"/>
    <mergeCell ref="D30:E30"/>
    <mergeCell ref="A31:F31"/>
    <mergeCell ref="A24:F24"/>
    <mergeCell ref="A26:G26"/>
    <mergeCell ref="A27:A28"/>
    <mergeCell ref="B27:C28"/>
    <mergeCell ref="D27:E28"/>
    <mergeCell ref="B29:C29"/>
    <mergeCell ref="D29:E29"/>
  </mergeCells>
  <pageMargins left="0.78740157480314965" right="0.27559055118110237" top="0.86614173228346458" bottom="0.74803149606299213" header="0.31496062992125984" footer="0.31496062992125984"/>
  <pageSetup paperSize="9" scale="95" orientation="portrait" r:id="rId1"/>
  <headerFooter alignWithMargins="0">
    <oddHeader>&amp;L&amp;"Arial,Navadno"&amp;8ENERGETIKA LJUBLJANA d.o.o.
SEKTOR ZA INVESTICIJE IN RAZVOJ
SLUŽBA ZA PROJEKTIRANJE - PLIN&amp;R&amp;"Arial,Navadno"&amp;8
JPE-SIR-28/23</oddHeader>
    <oddFooter>&amp;C&amp;"Arial,Navadno"&amp;P / &amp;N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-0.249977111117893"/>
  </sheetPr>
  <dimension ref="A1:F43"/>
  <sheetViews>
    <sheetView showGridLines="0" topLeftCell="A13" zoomScaleNormal="100" zoomScaleSheetLayoutView="115" workbookViewId="0">
      <selection activeCell="B36" sqref="B36"/>
    </sheetView>
  </sheetViews>
  <sheetFormatPr defaultColWidth="9.140625" defaultRowHeight="12.75" x14ac:dyDescent="0.2"/>
  <cols>
    <col min="1" max="1" width="5.7109375" style="311" customWidth="1"/>
    <col min="2" max="2" width="50.7109375" style="310" customWidth="1"/>
    <col min="3" max="3" width="7.7109375" style="309" customWidth="1"/>
    <col min="4" max="4" width="4.7109375" style="307" customWidth="1"/>
    <col min="5" max="5" width="11.7109375" style="308" customWidth="1"/>
    <col min="6" max="6" width="12.7109375" style="308" customWidth="1"/>
    <col min="7" max="16384" width="9.140625" style="307"/>
  </cols>
  <sheetData>
    <row r="1" spans="1:6" x14ac:dyDescent="0.2">
      <c r="A1" s="368" t="s">
        <v>86</v>
      </c>
      <c r="B1" s="366" t="s">
        <v>4</v>
      </c>
      <c r="C1" s="365"/>
      <c r="D1" s="364"/>
      <c r="E1" s="363"/>
      <c r="F1" s="363"/>
    </row>
    <row r="2" spans="1:6" x14ac:dyDescent="0.2">
      <c r="A2" s="368" t="s">
        <v>85</v>
      </c>
      <c r="B2" s="366" t="s">
        <v>18</v>
      </c>
      <c r="C2" s="365"/>
      <c r="D2" s="364"/>
      <c r="E2" s="363"/>
      <c r="F2" s="363"/>
    </row>
    <row r="3" spans="1:6" x14ac:dyDescent="0.2">
      <c r="A3" s="368" t="s">
        <v>44</v>
      </c>
      <c r="B3" s="366" t="s">
        <v>271</v>
      </c>
      <c r="C3" s="365"/>
      <c r="D3" s="364"/>
      <c r="E3" s="363"/>
      <c r="F3" s="363"/>
    </row>
    <row r="4" spans="1:6" x14ac:dyDescent="0.2">
      <c r="A4" s="367"/>
      <c r="B4" s="366" t="s">
        <v>270</v>
      </c>
      <c r="C4" s="365"/>
      <c r="D4" s="364"/>
      <c r="E4" s="363"/>
      <c r="F4" s="363"/>
    </row>
    <row r="5" spans="1:6" s="310" customFormat="1" ht="76.5" x14ac:dyDescent="0.2">
      <c r="A5" s="362" t="s">
        <v>0</v>
      </c>
      <c r="B5" s="361" t="s">
        <v>7</v>
      </c>
      <c r="C5" s="360" t="s">
        <v>5</v>
      </c>
      <c r="D5" s="360" t="s">
        <v>6</v>
      </c>
      <c r="E5" s="359" t="s">
        <v>9</v>
      </c>
      <c r="F5" s="359" t="s">
        <v>10</v>
      </c>
    </row>
    <row r="6" spans="1:6" ht="15.75" x14ac:dyDescent="0.25">
      <c r="A6" s="358">
        <v>1</v>
      </c>
      <c r="B6" s="357"/>
      <c r="C6" s="356"/>
      <c r="D6" s="355"/>
      <c r="E6" s="354"/>
      <c r="F6" s="354"/>
    </row>
    <row r="7" spans="1:6" x14ac:dyDescent="0.2">
      <c r="A7" s="338"/>
      <c r="B7" s="337"/>
      <c r="C7" s="349"/>
      <c r="D7" s="335"/>
      <c r="E7" s="341"/>
      <c r="F7" s="341"/>
    </row>
    <row r="8" spans="1:6" x14ac:dyDescent="0.2">
      <c r="A8" s="331">
        <f>COUNT($A$7:A7)+1</f>
        <v>1</v>
      </c>
      <c r="B8" s="332" t="s">
        <v>84</v>
      </c>
      <c r="C8" s="347"/>
      <c r="D8" s="329"/>
      <c r="E8" s="324"/>
      <c r="F8" s="324"/>
    </row>
    <row r="9" spans="1:6" ht="25.5" x14ac:dyDescent="0.2">
      <c r="A9" s="331"/>
      <c r="B9" s="105" t="s">
        <v>83</v>
      </c>
      <c r="C9" s="347"/>
      <c r="D9" s="329"/>
      <c r="E9" s="324"/>
      <c r="F9" s="324"/>
    </row>
    <row r="10" spans="1:6" ht="14.25" x14ac:dyDescent="0.2">
      <c r="A10" s="331"/>
      <c r="B10" s="348" t="s">
        <v>82</v>
      </c>
      <c r="C10" s="347">
        <v>35</v>
      </c>
      <c r="D10" s="344" t="s">
        <v>8</v>
      </c>
      <c r="E10" s="343"/>
      <c r="F10" s="323">
        <f>C10*E10</f>
        <v>0</v>
      </c>
    </row>
    <row r="11" spans="1:6" x14ac:dyDescent="0.2">
      <c r="A11" s="339"/>
      <c r="B11" s="346"/>
      <c r="C11" s="345"/>
      <c r="D11" s="353"/>
      <c r="E11" s="318"/>
      <c r="F11" s="318"/>
    </row>
    <row r="12" spans="1:6" x14ac:dyDescent="0.2">
      <c r="A12" s="352"/>
      <c r="B12" s="351"/>
      <c r="C12" s="349"/>
      <c r="D12" s="335"/>
      <c r="E12" s="341"/>
      <c r="F12" s="341"/>
    </row>
    <row r="13" spans="1:6" x14ac:dyDescent="0.2">
      <c r="A13" s="333">
        <f>COUNT($A$7:A12)+1</f>
        <v>2</v>
      </c>
      <c r="B13" s="332" t="s">
        <v>114</v>
      </c>
      <c r="C13" s="347"/>
      <c r="D13" s="329"/>
      <c r="E13" s="324"/>
      <c r="F13" s="324"/>
    </row>
    <row r="14" spans="1:6" x14ac:dyDescent="0.2">
      <c r="A14" s="331"/>
      <c r="B14" s="340" t="s">
        <v>113</v>
      </c>
      <c r="C14" s="347"/>
      <c r="D14" s="329"/>
      <c r="E14" s="324"/>
      <c r="F14" s="324"/>
    </row>
    <row r="15" spans="1:6" x14ac:dyDescent="0.2">
      <c r="A15" s="331"/>
      <c r="B15" s="348" t="s">
        <v>112</v>
      </c>
      <c r="C15" s="347">
        <v>1</v>
      </c>
      <c r="D15" s="329" t="s">
        <v>1</v>
      </c>
      <c r="E15" s="343"/>
      <c r="F15" s="323">
        <f>C15*E15</f>
        <v>0</v>
      </c>
    </row>
    <row r="16" spans="1:6" x14ac:dyDescent="0.2">
      <c r="A16" s="339"/>
      <c r="B16" s="346"/>
      <c r="C16" s="345"/>
      <c r="D16" s="319"/>
      <c r="E16" s="318"/>
      <c r="F16" s="318"/>
    </row>
    <row r="17" spans="1:6" x14ac:dyDescent="0.2">
      <c r="A17" s="338"/>
      <c r="B17" s="350"/>
      <c r="C17" s="349"/>
      <c r="D17" s="335"/>
      <c r="E17" s="334"/>
      <c r="F17" s="334"/>
    </row>
    <row r="18" spans="1:6" x14ac:dyDescent="0.2">
      <c r="A18" s="333">
        <f>COUNT($A$7:A14)+1</f>
        <v>3</v>
      </c>
      <c r="B18" s="332" t="s">
        <v>159</v>
      </c>
      <c r="C18" s="347"/>
      <c r="D18" s="329"/>
      <c r="E18" s="324"/>
      <c r="F18" s="324"/>
    </row>
    <row r="19" spans="1:6" x14ac:dyDescent="0.2">
      <c r="A19" s="331"/>
      <c r="B19" s="340" t="s">
        <v>158</v>
      </c>
      <c r="C19" s="347"/>
      <c r="D19" s="329"/>
      <c r="E19" s="324"/>
      <c r="F19" s="324"/>
    </row>
    <row r="20" spans="1:6" x14ac:dyDescent="0.2">
      <c r="A20" s="331"/>
      <c r="B20" s="348" t="s">
        <v>69</v>
      </c>
      <c r="C20" s="347">
        <v>1</v>
      </c>
      <c r="D20" s="329" t="s">
        <v>1</v>
      </c>
      <c r="E20" s="343"/>
      <c r="F20" s="323">
        <f>C20*E20</f>
        <v>0</v>
      </c>
    </row>
    <row r="21" spans="1:6" x14ac:dyDescent="0.2">
      <c r="A21" s="339"/>
      <c r="B21" s="346"/>
      <c r="C21" s="345"/>
      <c r="D21" s="319"/>
      <c r="E21" s="318"/>
      <c r="F21" s="318"/>
    </row>
    <row r="22" spans="1:6" x14ac:dyDescent="0.2">
      <c r="A22" s="338"/>
      <c r="B22" s="337"/>
      <c r="C22" s="349"/>
      <c r="D22" s="335"/>
      <c r="E22" s="341"/>
      <c r="F22" s="341"/>
    </row>
    <row r="23" spans="1:6" x14ac:dyDescent="0.2">
      <c r="A23" s="333">
        <f>COUNT($A$7:A22)+1</f>
        <v>4</v>
      </c>
      <c r="B23" s="332" t="s">
        <v>74</v>
      </c>
      <c r="C23" s="347"/>
      <c r="D23" s="329"/>
      <c r="E23" s="324"/>
      <c r="F23" s="324"/>
    </row>
    <row r="24" spans="1:6" ht="25.5" x14ac:dyDescent="0.2">
      <c r="A24" s="331"/>
      <c r="B24" s="340" t="s">
        <v>73</v>
      </c>
      <c r="C24" s="347"/>
      <c r="D24" s="329"/>
      <c r="E24" s="324"/>
      <c r="F24" s="324"/>
    </row>
    <row r="25" spans="1:6" x14ac:dyDescent="0.2">
      <c r="A25" s="331"/>
      <c r="B25" s="348" t="s">
        <v>124</v>
      </c>
      <c r="C25" s="347">
        <v>1</v>
      </c>
      <c r="D25" s="329" t="s">
        <v>1</v>
      </c>
      <c r="E25" s="343"/>
      <c r="F25" s="323">
        <f>C25*E25</f>
        <v>0</v>
      </c>
    </row>
    <row r="26" spans="1:6" x14ac:dyDescent="0.2">
      <c r="A26" s="331"/>
      <c r="B26" s="348" t="s">
        <v>72</v>
      </c>
      <c r="C26" s="347">
        <v>10</v>
      </c>
      <c r="D26" s="329" t="s">
        <v>1</v>
      </c>
      <c r="E26" s="343"/>
      <c r="F26" s="323">
        <f>C26*E26</f>
        <v>0</v>
      </c>
    </row>
    <row r="27" spans="1:6" x14ac:dyDescent="0.2">
      <c r="A27" s="339"/>
      <c r="B27" s="346"/>
      <c r="C27" s="345"/>
      <c r="D27" s="319"/>
      <c r="E27" s="318"/>
      <c r="F27" s="318"/>
    </row>
    <row r="28" spans="1:6" x14ac:dyDescent="0.2">
      <c r="A28" s="338"/>
      <c r="B28" s="337"/>
      <c r="C28" s="336"/>
      <c r="D28" s="335"/>
      <c r="E28" s="334"/>
      <c r="F28" s="334"/>
    </row>
    <row r="29" spans="1:6" x14ac:dyDescent="0.2">
      <c r="A29" s="333">
        <f>COUNT($A$7:A27)+1</f>
        <v>5</v>
      </c>
      <c r="B29" s="332" t="s">
        <v>58</v>
      </c>
      <c r="C29" s="326"/>
      <c r="D29" s="329"/>
      <c r="E29" s="324"/>
      <c r="F29" s="323"/>
    </row>
    <row r="30" spans="1:6" ht="25.5" x14ac:dyDescent="0.2">
      <c r="A30" s="331"/>
      <c r="B30" s="340" t="s">
        <v>57</v>
      </c>
      <c r="C30" s="326"/>
      <c r="D30" s="329"/>
      <c r="E30" s="324"/>
      <c r="F30" s="323"/>
    </row>
    <row r="31" spans="1:6" ht="14.25" x14ac:dyDescent="0.2">
      <c r="A31" s="331"/>
      <c r="B31" s="327"/>
      <c r="C31" s="326">
        <v>35</v>
      </c>
      <c r="D31" s="344" t="s">
        <v>8</v>
      </c>
      <c r="E31" s="343"/>
      <c r="F31" s="323">
        <f>C31*E31</f>
        <v>0</v>
      </c>
    </row>
    <row r="32" spans="1:6" x14ac:dyDescent="0.2">
      <c r="A32" s="339"/>
      <c r="B32" s="321"/>
      <c r="C32" s="320"/>
      <c r="D32" s="319"/>
      <c r="E32" s="342"/>
      <c r="F32" s="318"/>
    </row>
    <row r="33" spans="1:6" x14ac:dyDescent="0.2">
      <c r="A33" s="338"/>
      <c r="B33" s="337"/>
      <c r="C33" s="336"/>
      <c r="D33" s="335"/>
      <c r="E33" s="341"/>
      <c r="F33" s="334"/>
    </row>
    <row r="34" spans="1:6" x14ac:dyDescent="0.2">
      <c r="A34" s="333">
        <f>COUNT($A$7:A32)+1</f>
        <v>6</v>
      </c>
      <c r="B34" s="332" t="s">
        <v>170</v>
      </c>
      <c r="C34" s="326"/>
      <c r="D34" s="329"/>
      <c r="E34" s="324"/>
      <c r="F34" s="323"/>
    </row>
    <row r="35" spans="1:6" ht="25.5" x14ac:dyDescent="0.2">
      <c r="A35" s="331"/>
      <c r="B35" s="340" t="s">
        <v>459</v>
      </c>
      <c r="C35" s="326"/>
      <c r="D35" s="329"/>
      <c r="E35" s="324"/>
      <c r="F35" s="324"/>
    </row>
    <row r="36" spans="1:6" x14ac:dyDescent="0.2">
      <c r="A36" s="331"/>
      <c r="B36" s="327"/>
      <c r="C36" s="326"/>
      <c r="D36" s="325">
        <v>0.02</v>
      </c>
      <c r="E36" s="323"/>
      <c r="F36" s="323">
        <f>D36*(SUM(F7:F31))</f>
        <v>0</v>
      </c>
    </row>
    <row r="37" spans="1:6" x14ac:dyDescent="0.2">
      <c r="A37" s="339"/>
      <c r="B37" s="321"/>
      <c r="C37" s="320"/>
      <c r="D37" s="319"/>
      <c r="E37" s="318"/>
      <c r="F37" s="318"/>
    </row>
    <row r="38" spans="1:6" x14ac:dyDescent="0.2">
      <c r="A38" s="338"/>
      <c r="B38" s="337"/>
      <c r="C38" s="336"/>
      <c r="D38" s="335"/>
      <c r="E38" s="334"/>
      <c r="F38" s="334"/>
    </row>
    <row r="39" spans="1:6" x14ac:dyDescent="0.2">
      <c r="A39" s="333">
        <f>COUNT($A$7:A37)+1</f>
        <v>7</v>
      </c>
      <c r="B39" s="332" t="s">
        <v>56</v>
      </c>
      <c r="C39" s="326"/>
      <c r="D39" s="329"/>
      <c r="E39" s="323"/>
      <c r="F39" s="323"/>
    </row>
    <row r="40" spans="1:6" ht="38.25" x14ac:dyDescent="0.2">
      <c r="A40" s="331"/>
      <c r="B40" s="330" t="s">
        <v>55</v>
      </c>
      <c r="C40" s="326"/>
      <c r="D40" s="329"/>
      <c r="E40" s="324"/>
      <c r="F40" s="323"/>
    </row>
    <row r="41" spans="1:6" x14ac:dyDescent="0.2">
      <c r="A41" s="328"/>
      <c r="B41" s="327"/>
      <c r="C41" s="326"/>
      <c r="D41" s="325">
        <v>0.1</v>
      </c>
      <c r="E41" s="324"/>
      <c r="F41" s="323">
        <f>D41*(SUM(F7:F31))</f>
        <v>0</v>
      </c>
    </row>
    <row r="42" spans="1:6" x14ac:dyDescent="0.2">
      <c r="A42" s="322"/>
      <c r="B42" s="321"/>
      <c r="C42" s="320"/>
      <c r="D42" s="319"/>
      <c r="E42" s="318"/>
      <c r="F42" s="318"/>
    </row>
    <row r="43" spans="1:6" x14ac:dyDescent="0.2">
      <c r="A43" s="317"/>
      <c r="B43" s="316" t="s">
        <v>54</v>
      </c>
      <c r="C43" s="315"/>
      <c r="D43" s="314"/>
      <c r="E43" s="313" t="s">
        <v>12</v>
      </c>
      <c r="F43" s="312">
        <f>SUM(F7:F42)</f>
        <v>0</v>
      </c>
    </row>
  </sheetData>
  <sheetProtection password="CF65" sheet="1" objects="1" scenarios="1"/>
  <pageMargins left="0.78740157480314965" right="0.27559055118110237" top="0.86614173228346458" bottom="0.74803149606299213" header="0.31496062992125984" footer="0.31496062992125984"/>
  <pageSetup paperSize="9" scale="95" orientation="portrait" r:id="rId1"/>
  <headerFooter alignWithMargins="0">
    <oddHeader>&amp;L&amp;"Arial,Navadno"&amp;8ENERGETIKA LJUBLJANA d.o.o.
SEKTOR ZA INVESTICIJE IN RAZVOJ
SLUŽBA ZA PROJEKTIRANJE - PLIN&amp;R&amp;"Arial,Navadno"&amp;8
JPE-SIR-28/23</oddHeader>
    <oddFooter>&amp;C&amp;"Arial,Navadno"&amp;P / &amp;N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-0.249977111117893"/>
  </sheetPr>
  <dimension ref="A1:F51"/>
  <sheetViews>
    <sheetView topLeftCell="A18" zoomScaleNormal="100" zoomScaleSheetLayoutView="115" workbookViewId="0">
      <selection activeCell="B44" sqref="B44"/>
    </sheetView>
  </sheetViews>
  <sheetFormatPr defaultColWidth="9.140625" defaultRowHeight="12.75" x14ac:dyDescent="0.2"/>
  <cols>
    <col min="1" max="1" width="5.7109375" style="311" customWidth="1"/>
    <col min="2" max="2" width="50.7109375" style="310" customWidth="1"/>
    <col min="3" max="3" width="7.7109375" style="309" customWidth="1"/>
    <col min="4" max="4" width="4.7109375" style="307" customWidth="1"/>
    <col min="5" max="5" width="11.7109375" style="308" customWidth="1"/>
    <col min="6" max="6" width="12.7109375" style="308" customWidth="1"/>
    <col min="7" max="16384" width="9.140625" style="307"/>
  </cols>
  <sheetData>
    <row r="1" spans="1:6" x14ac:dyDescent="0.2">
      <c r="A1" s="368" t="s">
        <v>86</v>
      </c>
      <c r="B1" s="366" t="s">
        <v>4</v>
      </c>
      <c r="C1" s="365"/>
      <c r="D1" s="364"/>
      <c r="E1" s="363"/>
      <c r="F1" s="363"/>
    </row>
    <row r="2" spans="1:6" x14ac:dyDescent="0.2">
      <c r="A2" s="368" t="s">
        <v>85</v>
      </c>
      <c r="B2" s="366" t="s">
        <v>18</v>
      </c>
      <c r="C2" s="365"/>
      <c r="D2" s="364"/>
      <c r="E2" s="363"/>
      <c r="F2" s="363"/>
    </row>
    <row r="3" spans="1:6" x14ac:dyDescent="0.2">
      <c r="A3" s="368" t="s">
        <v>41</v>
      </c>
      <c r="B3" s="366" t="s">
        <v>273</v>
      </c>
      <c r="C3" s="365"/>
      <c r="D3" s="364"/>
      <c r="E3" s="363"/>
      <c r="F3" s="363"/>
    </row>
    <row r="4" spans="1:6" x14ac:dyDescent="0.2">
      <c r="A4" s="367"/>
      <c r="B4" s="366" t="s">
        <v>272</v>
      </c>
      <c r="C4" s="365"/>
      <c r="D4" s="364"/>
      <c r="E4" s="363"/>
      <c r="F4" s="363"/>
    </row>
    <row r="5" spans="1:6" s="310" customFormat="1" ht="76.5" x14ac:dyDescent="0.2">
      <c r="A5" s="362" t="s">
        <v>0</v>
      </c>
      <c r="B5" s="361" t="s">
        <v>7</v>
      </c>
      <c r="C5" s="360" t="s">
        <v>5</v>
      </c>
      <c r="D5" s="360" t="s">
        <v>6</v>
      </c>
      <c r="E5" s="359" t="s">
        <v>9</v>
      </c>
      <c r="F5" s="359" t="s">
        <v>10</v>
      </c>
    </row>
    <row r="6" spans="1:6" ht="15.75" x14ac:dyDescent="0.25">
      <c r="A6" s="358">
        <v>1</v>
      </c>
      <c r="B6" s="357"/>
      <c r="C6" s="356"/>
      <c r="D6" s="355"/>
      <c r="E6" s="354"/>
      <c r="F6" s="354"/>
    </row>
    <row r="7" spans="1:6" ht="15.75" x14ac:dyDescent="0.25">
      <c r="A7" s="331">
        <f>COUNT(A6+1)</f>
        <v>1</v>
      </c>
      <c r="B7" s="332" t="s">
        <v>105</v>
      </c>
      <c r="C7" s="371"/>
      <c r="D7" s="370"/>
      <c r="E7" s="369"/>
      <c r="F7" s="369"/>
    </row>
    <row r="8" spans="1:6" ht="25.5" x14ac:dyDescent="0.2">
      <c r="A8" s="331"/>
      <c r="B8" s="105" t="s">
        <v>104</v>
      </c>
      <c r="C8" s="326"/>
      <c r="D8" s="329"/>
      <c r="E8" s="324"/>
      <c r="F8" s="324"/>
    </row>
    <row r="9" spans="1:6" ht="14.25" x14ac:dyDescent="0.2">
      <c r="A9" s="331"/>
      <c r="B9" s="348" t="s">
        <v>129</v>
      </c>
      <c r="C9" s="347">
        <v>31</v>
      </c>
      <c r="D9" s="344" t="s">
        <v>8</v>
      </c>
      <c r="E9" s="343"/>
      <c r="F9" s="323">
        <f>C9*E9</f>
        <v>0</v>
      </c>
    </row>
    <row r="10" spans="1:6" x14ac:dyDescent="0.2">
      <c r="A10" s="339"/>
      <c r="B10" s="346"/>
      <c r="C10" s="345"/>
      <c r="D10" s="353"/>
      <c r="E10" s="318"/>
      <c r="F10" s="318"/>
    </row>
    <row r="11" spans="1:6" x14ac:dyDescent="0.2">
      <c r="A11" s="352"/>
      <c r="B11" s="351"/>
      <c r="C11" s="349"/>
      <c r="D11" s="335"/>
      <c r="E11" s="341"/>
      <c r="F11" s="341"/>
    </row>
    <row r="12" spans="1:6" x14ac:dyDescent="0.2">
      <c r="A12" s="333">
        <f>COUNT($A$7:A11)+1</f>
        <v>2</v>
      </c>
      <c r="B12" s="332" t="s">
        <v>114</v>
      </c>
      <c r="C12" s="347"/>
      <c r="D12" s="329"/>
      <c r="E12" s="324"/>
      <c r="F12" s="324"/>
    </row>
    <row r="13" spans="1:6" x14ac:dyDescent="0.2">
      <c r="A13" s="331"/>
      <c r="B13" s="340" t="s">
        <v>113</v>
      </c>
      <c r="C13" s="347"/>
      <c r="D13" s="329"/>
      <c r="E13" s="324"/>
      <c r="F13" s="324"/>
    </row>
    <row r="14" spans="1:6" x14ac:dyDescent="0.2">
      <c r="A14" s="331"/>
      <c r="B14" s="348" t="s">
        <v>140</v>
      </c>
      <c r="C14" s="347">
        <v>1</v>
      </c>
      <c r="D14" s="329" t="s">
        <v>1</v>
      </c>
      <c r="E14" s="343"/>
      <c r="F14" s="323">
        <f>C14*E14</f>
        <v>0</v>
      </c>
    </row>
    <row r="15" spans="1:6" x14ac:dyDescent="0.2">
      <c r="A15" s="339"/>
      <c r="B15" s="346"/>
      <c r="C15" s="345"/>
      <c r="D15" s="319"/>
      <c r="E15" s="318"/>
      <c r="F15" s="318"/>
    </row>
    <row r="16" spans="1:6" x14ac:dyDescent="0.2">
      <c r="A16" s="338"/>
      <c r="B16" s="337"/>
      <c r="C16" s="349"/>
      <c r="D16" s="335"/>
      <c r="E16" s="341"/>
      <c r="F16" s="341"/>
    </row>
    <row r="17" spans="1:6" x14ac:dyDescent="0.2">
      <c r="A17" s="333">
        <f>COUNT($A$7:A15)+1</f>
        <v>3</v>
      </c>
      <c r="B17" s="332" t="s">
        <v>76</v>
      </c>
      <c r="C17" s="347"/>
      <c r="D17" s="329"/>
      <c r="E17" s="324"/>
      <c r="F17" s="324"/>
    </row>
    <row r="18" spans="1:6" x14ac:dyDescent="0.2">
      <c r="A18" s="331"/>
      <c r="B18" s="340" t="s">
        <v>75</v>
      </c>
      <c r="C18" s="347"/>
      <c r="D18" s="329"/>
      <c r="E18" s="324"/>
      <c r="F18" s="324"/>
    </row>
    <row r="19" spans="1:6" x14ac:dyDescent="0.2">
      <c r="A19" s="331"/>
      <c r="B19" s="348" t="s">
        <v>124</v>
      </c>
      <c r="C19" s="347">
        <v>1</v>
      </c>
      <c r="D19" s="329" t="s">
        <v>1</v>
      </c>
      <c r="E19" s="343"/>
      <c r="F19" s="323">
        <f>C19*E19</f>
        <v>0</v>
      </c>
    </row>
    <row r="20" spans="1:6" x14ac:dyDescent="0.2">
      <c r="A20" s="339"/>
      <c r="B20" s="346"/>
      <c r="C20" s="345"/>
      <c r="D20" s="319"/>
      <c r="E20" s="318"/>
      <c r="F20" s="318"/>
    </row>
    <row r="21" spans="1:6" x14ac:dyDescent="0.2">
      <c r="A21" s="338"/>
      <c r="B21" s="337"/>
      <c r="C21" s="349"/>
      <c r="D21" s="335"/>
      <c r="E21" s="341"/>
      <c r="F21" s="341"/>
    </row>
    <row r="22" spans="1:6" x14ac:dyDescent="0.2">
      <c r="A22" s="333">
        <f>COUNT($A$7:A21)+1</f>
        <v>4</v>
      </c>
      <c r="B22" s="332" t="s">
        <v>74</v>
      </c>
      <c r="C22" s="347"/>
      <c r="D22" s="329"/>
      <c r="E22" s="324"/>
      <c r="F22" s="324"/>
    </row>
    <row r="23" spans="1:6" ht="25.5" x14ac:dyDescent="0.2">
      <c r="A23" s="331"/>
      <c r="B23" s="340" t="s">
        <v>73</v>
      </c>
      <c r="C23" s="347"/>
      <c r="D23" s="329"/>
      <c r="E23" s="324"/>
      <c r="F23" s="324"/>
    </row>
    <row r="24" spans="1:6" x14ac:dyDescent="0.2">
      <c r="A24" s="331"/>
      <c r="B24" s="348" t="s">
        <v>124</v>
      </c>
      <c r="C24" s="347">
        <v>9</v>
      </c>
      <c r="D24" s="329" t="s">
        <v>1</v>
      </c>
      <c r="E24" s="343"/>
      <c r="F24" s="323">
        <f>C24*E24</f>
        <v>0</v>
      </c>
    </row>
    <row r="25" spans="1:6" x14ac:dyDescent="0.2">
      <c r="A25" s="339"/>
      <c r="B25" s="346"/>
      <c r="C25" s="345"/>
      <c r="D25" s="319"/>
      <c r="E25" s="318"/>
      <c r="F25" s="318"/>
    </row>
    <row r="26" spans="1:6" x14ac:dyDescent="0.2">
      <c r="A26" s="338"/>
      <c r="B26" s="350"/>
      <c r="C26" s="349"/>
      <c r="D26" s="335"/>
      <c r="E26" s="334"/>
      <c r="F26" s="334"/>
    </row>
    <row r="27" spans="1:6" x14ac:dyDescent="0.2">
      <c r="A27" s="333">
        <f>COUNT($A$7:A26)+1</f>
        <v>5</v>
      </c>
      <c r="B27" s="332" t="s">
        <v>68</v>
      </c>
      <c r="C27" s="347"/>
      <c r="D27" s="329"/>
      <c r="E27" s="324"/>
      <c r="F27" s="324"/>
    </row>
    <row r="28" spans="1:6" ht="25.5" x14ac:dyDescent="0.2">
      <c r="A28" s="331"/>
      <c r="B28" s="340" t="s">
        <v>67</v>
      </c>
      <c r="C28" s="347"/>
      <c r="D28" s="329"/>
      <c r="E28" s="324"/>
      <c r="F28" s="324"/>
    </row>
    <row r="29" spans="1:6" x14ac:dyDescent="0.2">
      <c r="A29" s="331"/>
      <c r="B29" s="327" t="s">
        <v>66</v>
      </c>
      <c r="C29" s="347">
        <v>1</v>
      </c>
      <c r="D29" s="329" t="s">
        <v>1</v>
      </c>
      <c r="E29" s="343"/>
      <c r="F29" s="323">
        <f>C29*E29</f>
        <v>0</v>
      </c>
    </row>
    <row r="30" spans="1:6" x14ac:dyDescent="0.2">
      <c r="A30" s="339"/>
      <c r="B30" s="321"/>
      <c r="C30" s="345"/>
      <c r="D30" s="319"/>
      <c r="E30" s="318"/>
      <c r="F30" s="318"/>
    </row>
    <row r="31" spans="1:6" x14ac:dyDescent="0.2">
      <c r="A31" s="338"/>
      <c r="B31" s="337"/>
      <c r="C31" s="349"/>
      <c r="D31" s="335"/>
      <c r="E31" s="341"/>
      <c r="F31" s="341"/>
    </row>
    <row r="32" spans="1:6" x14ac:dyDescent="0.2">
      <c r="A32" s="333">
        <f>COUNT($A$7:A29)+1</f>
        <v>6</v>
      </c>
      <c r="B32" s="332" t="s">
        <v>65</v>
      </c>
      <c r="C32" s="347"/>
      <c r="D32" s="329"/>
      <c r="E32" s="324"/>
      <c r="F32" s="324"/>
    </row>
    <row r="33" spans="1:6" ht="102" x14ac:dyDescent="0.2">
      <c r="A33" s="331"/>
      <c r="B33" s="340" t="s">
        <v>64</v>
      </c>
      <c r="C33" s="347"/>
      <c r="D33" s="329"/>
      <c r="E33" s="324"/>
      <c r="F33" s="324"/>
    </row>
    <row r="34" spans="1:6" x14ac:dyDescent="0.2">
      <c r="A34" s="331"/>
      <c r="B34" s="327"/>
      <c r="C34" s="347">
        <v>1</v>
      </c>
      <c r="D34" s="329" t="s">
        <v>1</v>
      </c>
      <c r="E34" s="343"/>
      <c r="F34" s="323">
        <f>C34*E34</f>
        <v>0</v>
      </c>
    </row>
    <row r="35" spans="1:6" x14ac:dyDescent="0.2">
      <c r="A35" s="339"/>
      <c r="B35" s="321"/>
      <c r="C35" s="345"/>
      <c r="D35" s="319"/>
      <c r="E35" s="318"/>
      <c r="F35" s="318"/>
    </row>
    <row r="36" spans="1:6" x14ac:dyDescent="0.2">
      <c r="A36" s="338"/>
      <c r="B36" s="337"/>
      <c r="C36" s="336"/>
      <c r="D36" s="335"/>
      <c r="E36" s="334"/>
      <c r="F36" s="334"/>
    </row>
    <row r="37" spans="1:6" x14ac:dyDescent="0.2">
      <c r="A37" s="333">
        <f>COUNT($A$7:A35)+1</f>
        <v>7</v>
      </c>
      <c r="B37" s="332" t="s">
        <v>58</v>
      </c>
      <c r="C37" s="326"/>
      <c r="D37" s="329"/>
      <c r="E37" s="324"/>
      <c r="F37" s="323"/>
    </row>
    <row r="38" spans="1:6" ht="25.5" x14ac:dyDescent="0.2">
      <c r="A38" s="331"/>
      <c r="B38" s="340" t="s">
        <v>57</v>
      </c>
      <c r="C38" s="326"/>
      <c r="D38" s="329"/>
      <c r="E38" s="324"/>
      <c r="F38" s="323"/>
    </row>
    <row r="39" spans="1:6" ht="14.25" x14ac:dyDescent="0.2">
      <c r="A39" s="331"/>
      <c r="B39" s="327"/>
      <c r="C39" s="326">
        <v>31</v>
      </c>
      <c r="D39" s="344" t="s">
        <v>8</v>
      </c>
      <c r="E39" s="343"/>
      <c r="F39" s="323">
        <f>C39*E39</f>
        <v>0</v>
      </c>
    </row>
    <row r="40" spans="1:6" x14ac:dyDescent="0.2">
      <c r="A40" s="339"/>
      <c r="B40" s="321"/>
      <c r="C40" s="320"/>
      <c r="D40" s="319"/>
      <c r="E40" s="342"/>
      <c r="F40" s="318"/>
    </row>
    <row r="41" spans="1:6" x14ac:dyDescent="0.2">
      <c r="A41" s="338"/>
      <c r="B41" s="337"/>
      <c r="C41" s="336"/>
      <c r="D41" s="335"/>
      <c r="E41" s="341"/>
      <c r="F41" s="334"/>
    </row>
    <row r="42" spans="1:6" x14ac:dyDescent="0.2">
      <c r="A42" s="333">
        <f>COUNT($A$7:A40)+1</f>
        <v>8</v>
      </c>
      <c r="B42" s="332" t="s">
        <v>170</v>
      </c>
      <c r="C42" s="326"/>
      <c r="D42" s="329"/>
      <c r="E42" s="324"/>
      <c r="F42" s="323"/>
    </row>
    <row r="43" spans="1:6" ht="25.5" x14ac:dyDescent="0.2">
      <c r="A43" s="331"/>
      <c r="B43" s="340" t="s">
        <v>460</v>
      </c>
      <c r="C43" s="326"/>
      <c r="D43" s="329"/>
      <c r="E43" s="324"/>
      <c r="F43" s="324"/>
    </row>
    <row r="44" spans="1:6" x14ac:dyDescent="0.2">
      <c r="A44" s="331"/>
      <c r="B44" s="327"/>
      <c r="C44" s="326"/>
      <c r="D44" s="325">
        <v>0.02</v>
      </c>
      <c r="E44" s="323"/>
      <c r="F44" s="323">
        <f>D44*(SUM(F9:F39))</f>
        <v>0</v>
      </c>
    </row>
    <row r="45" spans="1:6" x14ac:dyDescent="0.2">
      <c r="A45" s="339"/>
      <c r="B45" s="321"/>
      <c r="C45" s="320"/>
      <c r="D45" s="319"/>
      <c r="E45" s="318"/>
      <c r="F45" s="318"/>
    </row>
    <row r="46" spans="1:6" x14ac:dyDescent="0.2">
      <c r="A46" s="338"/>
      <c r="B46" s="337"/>
      <c r="C46" s="336"/>
      <c r="D46" s="335"/>
      <c r="E46" s="334"/>
      <c r="F46" s="334"/>
    </row>
    <row r="47" spans="1:6" x14ac:dyDescent="0.2">
      <c r="A47" s="333">
        <f>COUNT($A$7:A45)+1</f>
        <v>9</v>
      </c>
      <c r="B47" s="332" t="s">
        <v>56</v>
      </c>
      <c r="C47" s="326"/>
      <c r="D47" s="329"/>
      <c r="E47" s="323"/>
      <c r="F47" s="323"/>
    </row>
    <row r="48" spans="1:6" ht="38.25" x14ac:dyDescent="0.2">
      <c r="A48" s="331"/>
      <c r="B48" s="330" t="s">
        <v>55</v>
      </c>
      <c r="C48" s="326"/>
      <c r="D48" s="329"/>
      <c r="E48" s="324"/>
      <c r="F48" s="323"/>
    </row>
    <row r="49" spans="1:6" x14ac:dyDescent="0.2">
      <c r="A49" s="328"/>
      <c r="B49" s="327"/>
      <c r="C49" s="326"/>
      <c r="D49" s="325">
        <v>0.1</v>
      </c>
      <c r="E49" s="324"/>
      <c r="F49" s="323">
        <f>D49*(SUM(F9:F39))</f>
        <v>0</v>
      </c>
    </row>
    <row r="50" spans="1:6" x14ac:dyDescent="0.2">
      <c r="A50" s="322"/>
      <c r="B50" s="321"/>
      <c r="C50" s="320"/>
      <c r="D50" s="319"/>
      <c r="E50" s="318"/>
      <c r="F50" s="318"/>
    </row>
    <row r="51" spans="1:6" x14ac:dyDescent="0.2">
      <c r="A51" s="317"/>
      <c r="B51" s="316" t="s">
        <v>54</v>
      </c>
      <c r="C51" s="315"/>
      <c r="D51" s="314"/>
      <c r="E51" s="313" t="s">
        <v>12</v>
      </c>
      <c r="F51" s="312">
        <f>SUM(F9:F50)</f>
        <v>0</v>
      </c>
    </row>
  </sheetData>
  <sheetProtection password="CF65" sheet="1" objects="1" scenarios="1"/>
  <pageMargins left="0.78740157480314965" right="0.27559055118110237" top="0.86614173228346458" bottom="0.74803149606299213" header="0.31496062992125984" footer="0.31496062992125984"/>
  <pageSetup paperSize="9" scale="95" orientation="portrait" r:id="rId1"/>
  <headerFooter alignWithMargins="0">
    <oddHeader>&amp;L&amp;"Arial,Navadno"&amp;8ENERGETIKA LJUBLJANA d.o.o.
SEKTOR ZA INVESTICIJE IN RAZVOJ
SLUŽBA ZA PROJEKTIRANJE - PLIN&amp;R&amp;"Arial,Navadno"&amp;8
JPE-SIR-28/23</oddHeader>
    <oddFooter>&amp;C&amp;"Arial,Navadno"&amp;P / &amp;N</oddFooter>
  </headerFooter>
  <rowBreaks count="1" manualBreakCount="1">
    <brk id="35" max="16383" man="1"/>
  </rowBreaks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-0.249977111117893"/>
  </sheetPr>
  <dimension ref="A1:F58"/>
  <sheetViews>
    <sheetView showGridLines="0" topLeftCell="A30" zoomScaleNormal="100" zoomScaleSheetLayoutView="115" workbookViewId="0">
      <selection activeCell="B50" sqref="B50"/>
    </sheetView>
  </sheetViews>
  <sheetFormatPr defaultColWidth="9.140625" defaultRowHeight="12.75" x14ac:dyDescent="0.2"/>
  <cols>
    <col min="1" max="1" width="5.7109375" style="311" customWidth="1"/>
    <col min="2" max="2" width="50.7109375" style="310" customWidth="1"/>
    <col min="3" max="3" width="7.7109375" style="309" customWidth="1"/>
    <col min="4" max="4" width="4.7109375" style="307" customWidth="1"/>
    <col min="5" max="5" width="11.7109375" style="308" customWidth="1"/>
    <col min="6" max="6" width="12.7109375" style="308" customWidth="1"/>
    <col min="7" max="16384" width="9.140625" style="307"/>
  </cols>
  <sheetData>
    <row r="1" spans="1:6" x14ac:dyDescent="0.2">
      <c r="A1" s="368" t="s">
        <v>86</v>
      </c>
      <c r="B1" s="366" t="s">
        <v>4</v>
      </c>
      <c r="C1" s="365"/>
      <c r="D1" s="364"/>
      <c r="E1" s="363"/>
      <c r="F1" s="363"/>
    </row>
    <row r="2" spans="1:6" x14ac:dyDescent="0.2">
      <c r="A2" s="368" t="s">
        <v>85</v>
      </c>
      <c r="B2" s="366" t="s">
        <v>18</v>
      </c>
      <c r="C2" s="365"/>
      <c r="D2" s="364"/>
      <c r="E2" s="363"/>
      <c r="F2" s="363"/>
    </row>
    <row r="3" spans="1:6" x14ac:dyDescent="0.2">
      <c r="A3" s="368" t="s">
        <v>40</v>
      </c>
      <c r="B3" s="366" t="s">
        <v>276</v>
      </c>
      <c r="C3" s="365"/>
      <c r="D3" s="364"/>
      <c r="E3" s="363"/>
      <c r="F3" s="363"/>
    </row>
    <row r="4" spans="1:6" x14ac:dyDescent="0.2">
      <c r="A4" s="367"/>
      <c r="B4" s="366" t="s">
        <v>275</v>
      </c>
      <c r="C4" s="365"/>
      <c r="D4" s="364"/>
      <c r="E4" s="363"/>
      <c r="F4" s="363"/>
    </row>
    <row r="5" spans="1:6" s="310" customFormat="1" ht="76.5" x14ac:dyDescent="0.2">
      <c r="A5" s="362" t="s">
        <v>0</v>
      </c>
      <c r="B5" s="361" t="s">
        <v>7</v>
      </c>
      <c r="C5" s="360" t="s">
        <v>5</v>
      </c>
      <c r="D5" s="360" t="s">
        <v>6</v>
      </c>
      <c r="E5" s="359" t="s">
        <v>9</v>
      </c>
      <c r="F5" s="359" t="s">
        <v>10</v>
      </c>
    </row>
    <row r="6" spans="1:6" ht="15.75" x14ac:dyDescent="0.25">
      <c r="A6" s="358">
        <v>1</v>
      </c>
      <c r="B6" s="357"/>
      <c r="C6" s="356"/>
      <c r="D6" s="355"/>
      <c r="E6" s="354"/>
      <c r="F6" s="354"/>
    </row>
    <row r="7" spans="1:6" ht="15.75" x14ac:dyDescent="0.25">
      <c r="A7" s="331">
        <f>COUNT(A6+1)</f>
        <v>1</v>
      </c>
      <c r="B7" s="332" t="s">
        <v>105</v>
      </c>
      <c r="C7" s="371"/>
      <c r="D7" s="370"/>
      <c r="E7" s="369"/>
      <c r="F7" s="369"/>
    </row>
    <row r="8" spans="1:6" ht="25.5" x14ac:dyDescent="0.2">
      <c r="A8" s="331"/>
      <c r="B8" s="105" t="s">
        <v>104</v>
      </c>
      <c r="C8" s="326"/>
      <c r="D8" s="329"/>
      <c r="E8" s="324"/>
      <c r="F8" s="324"/>
    </row>
    <row r="9" spans="1:6" ht="14.25" x14ac:dyDescent="0.2">
      <c r="A9" s="331"/>
      <c r="B9" s="348" t="s">
        <v>129</v>
      </c>
      <c r="C9" s="347">
        <v>78</v>
      </c>
      <c r="D9" s="344" t="s">
        <v>8</v>
      </c>
      <c r="E9" s="343"/>
      <c r="F9" s="323">
        <f>C9*E9</f>
        <v>0</v>
      </c>
    </row>
    <row r="10" spans="1:6" x14ac:dyDescent="0.2">
      <c r="A10" s="339"/>
      <c r="B10" s="346"/>
      <c r="C10" s="345"/>
      <c r="D10" s="353"/>
      <c r="E10" s="318"/>
      <c r="F10" s="318"/>
    </row>
    <row r="11" spans="1:6" x14ac:dyDescent="0.2">
      <c r="A11" s="338"/>
      <c r="B11" s="337"/>
      <c r="C11" s="349"/>
      <c r="D11" s="335"/>
      <c r="E11" s="341"/>
      <c r="F11" s="341"/>
    </row>
    <row r="12" spans="1:6" x14ac:dyDescent="0.2">
      <c r="A12" s="333">
        <f>COUNT($A$7:A11)+1</f>
        <v>2</v>
      </c>
      <c r="B12" s="332" t="s">
        <v>126</v>
      </c>
      <c r="C12" s="347"/>
      <c r="D12" s="329"/>
      <c r="E12" s="324"/>
      <c r="F12" s="324"/>
    </row>
    <row r="13" spans="1:6" x14ac:dyDescent="0.2">
      <c r="A13" s="331"/>
      <c r="B13" s="340" t="s">
        <v>125</v>
      </c>
      <c r="C13" s="347"/>
      <c r="D13" s="329"/>
      <c r="E13" s="324"/>
      <c r="F13" s="324"/>
    </row>
    <row r="14" spans="1:6" x14ac:dyDescent="0.2">
      <c r="A14" s="331"/>
      <c r="B14" s="348" t="s">
        <v>123</v>
      </c>
      <c r="C14" s="347">
        <v>1</v>
      </c>
      <c r="D14" s="329" t="s">
        <v>1</v>
      </c>
      <c r="E14" s="343"/>
      <c r="F14" s="323">
        <f>C14*E14</f>
        <v>0</v>
      </c>
    </row>
    <row r="15" spans="1:6" x14ac:dyDescent="0.2">
      <c r="A15" s="339"/>
      <c r="B15" s="346"/>
      <c r="C15" s="345"/>
      <c r="D15" s="319"/>
      <c r="E15" s="318"/>
      <c r="F15" s="318"/>
    </row>
    <row r="16" spans="1:6" x14ac:dyDescent="0.2">
      <c r="A16" s="338"/>
      <c r="B16" s="337"/>
      <c r="C16" s="349"/>
      <c r="D16" s="335"/>
      <c r="E16" s="341"/>
      <c r="F16" s="341"/>
    </row>
    <row r="17" spans="1:6" x14ac:dyDescent="0.2">
      <c r="A17" s="333">
        <f>COUNT($A$7:A16)+1</f>
        <v>3</v>
      </c>
      <c r="B17" s="332" t="s">
        <v>120</v>
      </c>
      <c r="C17" s="347"/>
      <c r="D17" s="329"/>
      <c r="E17" s="324"/>
      <c r="F17" s="324"/>
    </row>
    <row r="18" spans="1:6" x14ac:dyDescent="0.2">
      <c r="A18" s="331"/>
      <c r="B18" s="340" t="s">
        <v>119</v>
      </c>
      <c r="C18" s="347"/>
      <c r="D18" s="329"/>
      <c r="E18" s="324"/>
      <c r="F18" s="324"/>
    </row>
    <row r="19" spans="1:6" x14ac:dyDescent="0.2">
      <c r="A19" s="333"/>
      <c r="B19" s="348" t="s">
        <v>274</v>
      </c>
      <c r="C19" s="347">
        <v>1</v>
      </c>
      <c r="D19" s="329" t="s">
        <v>1</v>
      </c>
      <c r="E19" s="343"/>
      <c r="F19" s="323">
        <f>C19*E19</f>
        <v>0</v>
      </c>
    </row>
    <row r="20" spans="1:6" x14ac:dyDescent="0.2">
      <c r="A20" s="339"/>
      <c r="B20" s="346"/>
      <c r="C20" s="345"/>
      <c r="D20" s="319"/>
      <c r="E20" s="318"/>
      <c r="F20" s="318"/>
    </row>
    <row r="21" spans="1:6" x14ac:dyDescent="0.2">
      <c r="A21" s="338"/>
      <c r="B21" s="337"/>
      <c r="C21" s="349"/>
      <c r="D21" s="335"/>
      <c r="E21" s="341"/>
      <c r="F21" s="341"/>
    </row>
    <row r="22" spans="1:6" x14ac:dyDescent="0.2">
      <c r="A22" s="333">
        <f>COUNT($A$7:A21)+1</f>
        <v>4</v>
      </c>
      <c r="B22" s="332" t="s">
        <v>74</v>
      </c>
      <c r="C22" s="347"/>
      <c r="D22" s="329"/>
      <c r="E22" s="324"/>
      <c r="F22" s="324"/>
    </row>
    <row r="23" spans="1:6" ht="25.5" x14ac:dyDescent="0.2">
      <c r="A23" s="331"/>
      <c r="B23" s="340" t="s">
        <v>73</v>
      </c>
      <c r="C23" s="347"/>
      <c r="D23" s="329"/>
      <c r="E23" s="324"/>
      <c r="F23" s="324"/>
    </row>
    <row r="24" spans="1:6" x14ac:dyDescent="0.2">
      <c r="A24" s="331"/>
      <c r="B24" s="348" t="s">
        <v>124</v>
      </c>
      <c r="C24" s="347">
        <v>12</v>
      </c>
      <c r="D24" s="329" t="s">
        <v>1</v>
      </c>
      <c r="E24" s="343"/>
      <c r="F24" s="323">
        <f>C24*E24</f>
        <v>0</v>
      </c>
    </row>
    <row r="25" spans="1:6" x14ac:dyDescent="0.2">
      <c r="A25" s="331"/>
      <c r="B25" s="348" t="s">
        <v>72</v>
      </c>
      <c r="C25" s="347">
        <v>2</v>
      </c>
      <c r="D25" s="329" t="s">
        <v>1</v>
      </c>
      <c r="E25" s="343"/>
      <c r="F25" s="323">
        <f>C25*E25</f>
        <v>0</v>
      </c>
    </row>
    <row r="26" spans="1:6" x14ac:dyDescent="0.2">
      <c r="A26" s="339"/>
      <c r="B26" s="346"/>
      <c r="C26" s="345"/>
      <c r="D26" s="319"/>
      <c r="E26" s="318"/>
      <c r="F26" s="318"/>
    </row>
    <row r="27" spans="1:6" x14ac:dyDescent="0.2">
      <c r="A27" s="338"/>
      <c r="B27" s="350"/>
      <c r="C27" s="349"/>
      <c r="D27" s="335"/>
      <c r="E27" s="334"/>
      <c r="F27" s="334"/>
    </row>
    <row r="28" spans="1:6" x14ac:dyDescent="0.2">
      <c r="A28" s="333">
        <f>COUNT($A$7:A27)+1</f>
        <v>5</v>
      </c>
      <c r="B28" s="332" t="s">
        <v>116</v>
      </c>
      <c r="C28" s="347"/>
      <c r="D28" s="329"/>
      <c r="E28" s="324"/>
      <c r="F28" s="324"/>
    </row>
    <row r="29" spans="1:6" ht="38.25" x14ac:dyDescent="0.2">
      <c r="A29" s="331"/>
      <c r="B29" s="340" t="s">
        <v>115</v>
      </c>
      <c r="C29" s="347"/>
      <c r="D29" s="329"/>
      <c r="E29" s="324"/>
      <c r="F29" s="324"/>
    </row>
    <row r="30" spans="1:6" x14ac:dyDescent="0.2">
      <c r="A30" s="331"/>
      <c r="B30" s="348" t="s">
        <v>123</v>
      </c>
      <c r="C30" s="347">
        <v>1</v>
      </c>
      <c r="D30" s="329" t="s">
        <v>1</v>
      </c>
      <c r="E30" s="343"/>
      <c r="F30" s="323">
        <f>C30*E30</f>
        <v>0</v>
      </c>
    </row>
    <row r="31" spans="1:6" x14ac:dyDescent="0.2">
      <c r="A31" s="339"/>
      <c r="B31" s="346"/>
      <c r="C31" s="345"/>
      <c r="D31" s="319"/>
      <c r="E31" s="318"/>
      <c r="F31" s="318"/>
    </row>
    <row r="32" spans="1:6" x14ac:dyDescent="0.2">
      <c r="A32" s="338"/>
      <c r="B32" s="350"/>
      <c r="C32" s="349"/>
      <c r="D32" s="335"/>
      <c r="E32" s="334"/>
      <c r="F32" s="334"/>
    </row>
    <row r="33" spans="1:6" x14ac:dyDescent="0.2">
      <c r="A33" s="333">
        <f>COUNT($A$7:A32)+1</f>
        <v>6</v>
      </c>
      <c r="B33" s="332" t="s">
        <v>68</v>
      </c>
      <c r="C33" s="347"/>
      <c r="D33" s="329"/>
      <c r="E33" s="324"/>
      <c r="F33" s="324"/>
    </row>
    <row r="34" spans="1:6" ht="25.5" x14ac:dyDescent="0.2">
      <c r="A34" s="331"/>
      <c r="B34" s="340" t="s">
        <v>67</v>
      </c>
      <c r="C34" s="347"/>
      <c r="D34" s="329"/>
      <c r="E34" s="324"/>
      <c r="F34" s="324"/>
    </row>
    <row r="35" spans="1:6" x14ac:dyDescent="0.2">
      <c r="A35" s="331"/>
      <c r="B35" s="327" t="s">
        <v>66</v>
      </c>
      <c r="C35" s="347">
        <v>2</v>
      </c>
      <c r="D35" s="329" t="s">
        <v>1</v>
      </c>
      <c r="E35" s="343"/>
      <c r="F35" s="323">
        <f>C35*E35</f>
        <v>0</v>
      </c>
    </row>
    <row r="36" spans="1:6" x14ac:dyDescent="0.2">
      <c r="A36" s="339"/>
      <c r="B36" s="321"/>
      <c r="C36" s="345"/>
      <c r="D36" s="319"/>
      <c r="E36" s="318"/>
      <c r="F36" s="318"/>
    </row>
    <row r="37" spans="1:6" x14ac:dyDescent="0.2">
      <c r="A37" s="338"/>
      <c r="B37" s="337"/>
      <c r="C37" s="349"/>
      <c r="D37" s="335"/>
      <c r="E37" s="334"/>
      <c r="F37" s="334"/>
    </row>
    <row r="38" spans="1:6" x14ac:dyDescent="0.2">
      <c r="A38" s="333">
        <f>COUNT($A$7:A36)+1</f>
        <v>7</v>
      </c>
      <c r="B38" s="332" t="s">
        <v>63</v>
      </c>
      <c r="C38" s="347"/>
      <c r="D38" s="329"/>
      <c r="E38" s="329"/>
      <c r="F38" s="324"/>
    </row>
    <row r="39" spans="1:6" ht="102" x14ac:dyDescent="0.2">
      <c r="A39" s="331"/>
      <c r="B39" s="340" t="s">
        <v>62</v>
      </c>
      <c r="C39" s="347"/>
      <c r="D39" s="329"/>
      <c r="E39" s="324"/>
      <c r="F39" s="324"/>
    </row>
    <row r="40" spans="1:6" x14ac:dyDescent="0.2">
      <c r="A40" s="331"/>
      <c r="B40" s="327"/>
      <c r="C40" s="347">
        <v>1</v>
      </c>
      <c r="D40" s="329" t="s">
        <v>1</v>
      </c>
      <c r="E40" s="343"/>
      <c r="F40" s="323">
        <f>C40*E40</f>
        <v>0</v>
      </c>
    </row>
    <row r="41" spans="1:6" x14ac:dyDescent="0.2">
      <c r="A41" s="339"/>
      <c r="B41" s="321"/>
      <c r="C41" s="345"/>
      <c r="D41" s="319"/>
      <c r="E41" s="318"/>
      <c r="F41" s="318"/>
    </row>
    <row r="42" spans="1:6" x14ac:dyDescent="0.2">
      <c r="A42" s="338"/>
      <c r="B42" s="337"/>
      <c r="C42" s="336"/>
      <c r="D42" s="335"/>
      <c r="E42" s="334"/>
      <c r="F42" s="334"/>
    </row>
    <row r="43" spans="1:6" x14ac:dyDescent="0.2">
      <c r="A43" s="333">
        <f>COUNT($A$7:A41)+1</f>
        <v>8</v>
      </c>
      <c r="B43" s="332" t="s">
        <v>58</v>
      </c>
      <c r="C43" s="326"/>
      <c r="D43" s="329"/>
      <c r="E43" s="324"/>
      <c r="F43" s="323"/>
    </row>
    <row r="44" spans="1:6" ht="25.5" x14ac:dyDescent="0.2">
      <c r="A44" s="331"/>
      <c r="B44" s="340" t="s">
        <v>57</v>
      </c>
      <c r="C44" s="326"/>
      <c r="D44" s="329"/>
      <c r="E44" s="324"/>
      <c r="F44" s="323"/>
    </row>
    <row r="45" spans="1:6" ht="14.25" x14ac:dyDescent="0.2">
      <c r="A45" s="331"/>
      <c r="B45" s="327"/>
      <c r="C45" s="326">
        <v>78</v>
      </c>
      <c r="D45" s="344" t="s">
        <v>8</v>
      </c>
      <c r="E45" s="343"/>
      <c r="F45" s="323">
        <f>C45*E45</f>
        <v>0</v>
      </c>
    </row>
    <row r="46" spans="1:6" x14ac:dyDescent="0.2">
      <c r="A46" s="339"/>
      <c r="B46" s="321"/>
      <c r="C46" s="320"/>
      <c r="D46" s="319"/>
      <c r="E46" s="342"/>
      <c r="F46" s="318"/>
    </row>
    <row r="47" spans="1:6" x14ac:dyDescent="0.2">
      <c r="A47" s="338"/>
      <c r="B47" s="337"/>
      <c r="C47" s="336"/>
      <c r="D47" s="335"/>
      <c r="E47" s="341"/>
      <c r="F47" s="334"/>
    </row>
    <row r="48" spans="1:6" x14ac:dyDescent="0.2">
      <c r="A48" s="333">
        <f>COUNT($A$7:A46)+1</f>
        <v>9</v>
      </c>
      <c r="B48" s="332" t="s">
        <v>170</v>
      </c>
      <c r="C48" s="326"/>
      <c r="D48" s="329"/>
      <c r="E48" s="324"/>
      <c r="F48" s="323"/>
    </row>
    <row r="49" spans="1:6" ht="25.5" x14ac:dyDescent="0.2">
      <c r="A49" s="331"/>
      <c r="B49" s="340" t="s">
        <v>459</v>
      </c>
      <c r="C49" s="326"/>
      <c r="D49" s="329"/>
      <c r="E49" s="324"/>
      <c r="F49" s="324"/>
    </row>
    <row r="50" spans="1:6" x14ac:dyDescent="0.2">
      <c r="A50" s="331"/>
      <c r="B50" s="327"/>
      <c r="C50" s="326"/>
      <c r="D50" s="325">
        <v>0.02</v>
      </c>
      <c r="E50" s="323"/>
      <c r="F50" s="323">
        <f>D50*(SUM(F9:F45))</f>
        <v>0</v>
      </c>
    </row>
    <row r="51" spans="1:6" x14ac:dyDescent="0.2">
      <c r="A51" s="339"/>
      <c r="B51" s="321"/>
      <c r="C51" s="320"/>
      <c r="D51" s="319"/>
      <c r="E51" s="318"/>
      <c r="F51" s="318"/>
    </row>
    <row r="52" spans="1:6" x14ac:dyDescent="0.2">
      <c r="A52" s="338"/>
      <c r="B52" s="337"/>
      <c r="C52" s="336"/>
      <c r="D52" s="335"/>
      <c r="E52" s="334"/>
      <c r="F52" s="334"/>
    </row>
    <row r="53" spans="1:6" x14ac:dyDescent="0.2">
      <c r="A53" s="333">
        <f>COUNT($A$7:A51)+1</f>
        <v>10</v>
      </c>
      <c r="B53" s="332" t="s">
        <v>56</v>
      </c>
      <c r="C53" s="326"/>
      <c r="D53" s="329"/>
      <c r="E53" s="323"/>
      <c r="F53" s="323"/>
    </row>
    <row r="54" spans="1:6" ht="38.25" x14ac:dyDescent="0.2">
      <c r="A54" s="331"/>
      <c r="B54" s="330" t="s">
        <v>55</v>
      </c>
      <c r="C54" s="326"/>
      <c r="D54" s="329"/>
      <c r="E54" s="324"/>
      <c r="F54" s="323"/>
    </row>
    <row r="55" spans="1:6" x14ac:dyDescent="0.2">
      <c r="A55" s="328"/>
      <c r="B55" s="327"/>
      <c r="C55" s="326"/>
      <c r="D55" s="325">
        <v>0.1</v>
      </c>
      <c r="E55" s="324"/>
      <c r="F55" s="323">
        <f>D55*(SUM(F9:F45))</f>
        <v>0</v>
      </c>
    </row>
    <row r="56" spans="1:6" x14ac:dyDescent="0.2">
      <c r="A56" s="322"/>
      <c r="B56" s="321"/>
      <c r="C56" s="320"/>
      <c r="D56" s="319"/>
      <c r="E56" s="318"/>
      <c r="F56" s="318"/>
    </row>
    <row r="57" spans="1:6" x14ac:dyDescent="0.2">
      <c r="A57" s="317"/>
      <c r="B57" s="316" t="s">
        <v>54</v>
      </c>
      <c r="C57" s="315"/>
      <c r="D57" s="314"/>
      <c r="E57" s="313" t="s">
        <v>12</v>
      </c>
      <c r="F57" s="312">
        <f>SUM(F9:F56)</f>
        <v>0</v>
      </c>
    </row>
    <row r="58" spans="1:6" ht="15.75" x14ac:dyDescent="0.25">
      <c r="A58" s="373">
        <v>1</v>
      </c>
      <c r="B58" s="372"/>
      <c r="C58" s="371"/>
      <c r="D58" s="370"/>
      <c r="E58" s="369"/>
      <c r="F58" s="369"/>
    </row>
  </sheetData>
  <sheetProtection password="CF65" sheet="1" objects="1" scenarios="1"/>
  <pageMargins left="0.78740157480314965" right="0.27559055118110237" top="0.86614173228346458" bottom="0.74803149606299213" header="0.31496062992125984" footer="0.31496062992125984"/>
  <pageSetup paperSize="9" scale="95" orientation="portrait" r:id="rId1"/>
  <headerFooter alignWithMargins="0">
    <oddHeader>&amp;L&amp;"Arial,Navadno"&amp;8ENERGETIKA LJUBLJANA d.o.o.
SEKTOR ZA INVESTICIJE IN RAZVOJ
SLUŽBA ZA PROJEKTIRANJE - PLIN&amp;R&amp;"Arial,Navadno"&amp;8
JPE-SIR-28/23</oddHeader>
    <oddFooter>&amp;C&amp;"Arial,Navadno"&amp;P / &amp;N</oddFooter>
  </headerFooter>
  <rowBreaks count="1" manualBreakCount="1">
    <brk id="41" max="5" man="1"/>
  </rowBreaks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-0.249977111117893"/>
  </sheetPr>
  <dimension ref="A1:J93"/>
  <sheetViews>
    <sheetView showGridLines="0" topLeftCell="A58" zoomScaleNormal="100" zoomScaleSheetLayoutView="115" workbookViewId="0">
      <selection activeCell="K86" sqref="K86"/>
    </sheetView>
  </sheetViews>
  <sheetFormatPr defaultColWidth="9.140625" defaultRowHeight="12.75" x14ac:dyDescent="0.2"/>
  <cols>
    <col min="1" max="1" width="5.7109375" style="311" customWidth="1"/>
    <col min="2" max="2" width="50.7109375" style="310" customWidth="1"/>
    <col min="3" max="3" width="7.7109375" style="309" customWidth="1"/>
    <col min="4" max="4" width="4.7109375" style="307" customWidth="1"/>
    <col min="5" max="5" width="11.7109375" style="308" customWidth="1"/>
    <col min="6" max="6" width="12.7109375" style="308" customWidth="1"/>
    <col min="7" max="16384" width="9.140625" style="307"/>
  </cols>
  <sheetData>
    <row r="1" spans="1:6" x14ac:dyDescent="0.2">
      <c r="A1" s="368" t="s">
        <v>86</v>
      </c>
      <c r="B1" s="366" t="s">
        <v>4</v>
      </c>
      <c r="C1" s="365"/>
      <c r="D1" s="364"/>
      <c r="E1" s="363"/>
      <c r="F1" s="363"/>
    </row>
    <row r="2" spans="1:6" x14ac:dyDescent="0.2">
      <c r="A2" s="368" t="s">
        <v>85</v>
      </c>
      <c r="B2" s="366" t="s">
        <v>18</v>
      </c>
      <c r="C2" s="365"/>
      <c r="D2" s="364"/>
      <c r="E2" s="363"/>
      <c r="F2" s="363"/>
    </row>
    <row r="3" spans="1:6" x14ac:dyDescent="0.2">
      <c r="A3" s="368" t="s">
        <v>32</v>
      </c>
      <c r="B3" s="366" t="s">
        <v>280</v>
      </c>
      <c r="C3" s="365"/>
      <c r="D3" s="364"/>
      <c r="E3" s="363"/>
      <c r="F3" s="363"/>
    </row>
    <row r="4" spans="1:6" x14ac:dyDescent="0.2">
      <c r="A4" s="367"/>
      <c r="B4" s="366" t="s">
        <v>279</v>
      </c>
      <c r="C4" s="365"/>
      <c r="D4" s="364"/>
      <c r="E4" s="363"/>
      <c r="F4" s="363"/>
    </row>
    <row r="5" spans="1:6" s="310" customFormat="1" ht="76.5" x14ac:dyDescent="0.2">
      <c r="A5" s="362" t="s">
        <v>0</v>
      </c>
      <c r="B5" s="361" t="s">
        <v>7</v>
      </c>
      <c r="C5" s="360" t="s">
        <v>5</v>
      </c>
      <c r="D5" s="360" t="s">
        <v>6</v>
      </c>
      <c r="E5" s="359" t="s">
        <v>9</v>
      </c>
      <c r="F5" s="359" t="s">
        <v>10</v>
      </c>
    </row>
    <row r="6" spans="1:6" ht="15.75" x14ac:dyDescent="0.25">
      <c r="A6" s="358">
        <v>1</v>
      </c>
      <c r="B6" s="357"/>
      <c r="C6" s="356"/>
      <c r="D6" s="355"/>
      <c r="E6" s="354"/>
      <c r="F6" s="354"/>
    </row>
    <row r="7" spans="1:6" x14ac:dyDescent="0.2">
      <c r="A7" s="338"/>
      <c r="B7" s="337"/>
      <c r="C7" s="349"/>
      <c r="D7" s="335"/>
      <c r="E7" s="341"/>
      <c r="F7" s="341"/>
    </row>
    <row r="8" spans="1:6" x14ac:dyDescent="0.2">
      <c r="A8" s="331">
        <f>COUNT($A$7:A7)+1</f>
        <v>1</v>
      </c>
      <c r="B8" s="332" t="s">
        <v>84</v>
      </c>
      <c r="C8" s="347"/>
      <c r="D8" s="329"/>
      <c r="E8" s="324"/>
      <c r="F8" s="324"/>
    </row>
    <row r="9" spans="1:6" ht="25.5" x14ac:dyDescent="0.2">
      <c r="A9" s="331"/>
      <c r="B9" s="105" t="s">
        <v>83</v>
      </c>
      <c r="C9" s="347"/>
      <c r="D9" s="329"/>
      <c r="E9" s="324"/>
      <c r="F9" s="324"/>
    </row>
    <row r="10" spans="1:6" ht="14.25" x14ac:dyDescent="0.2">
      <c r="A10" s="331"/>
      <c r="B10" s="348" t="s">
        <v>82</v>
      </c>
      <c r="C10" s="347">
        <v>89</v>
      </c>
      <c r="D10" s="344" t="s">
        <v>8</v>
      </c>
      <c r="E10" s="343"/>
      <c r="F10" s="323">
        <f>C10*E10</f>
        <v>0</v>
      </c>
    </row>
    <row r="11" spans="1:6" x14ac:dyDescent="0.2">
      <c r="A11" s="339"/>
      <c r="B11" s="346"/>
      <c r="C11" s="345"/>
      <c r="D11" s="353"/>
      <c r="E11" s="318"/>
      <c r="F11" s="318"/>
    </row>
    <row r="12" spans="1:6" x14ac:dyDescent="0.2">
      <c r="A12" s="338"/>
      <c r="B12" s="350"/>
      <c r="C12" s="349"/>
      <c r="D12" s="384"/>
      <c r="E12" s="334"/>
      <c r="F12" s="334"/>
    </row>
    <row r="13" spans="1:6" x14ac:dyDescent="0.2">
      <c r="A13" s="333">
        <f>COUNT($A$7:A12)+1</f>
        <v>2</v>
      </c>
      <c r="B13" s="332" t="s">
        <v>128</v>
      </c>
      <c r="C13" s="347"/>
      <c r="D13" s="329"/>
      <c r="E13" s="324"/>
      <c r="F13" s="324"/>
    </row>
    <row r="14" spans="1:6" x14ac:dyDescent="0.2">
      <c r="A14" s="331"/>
      <c r="B14" s="340" t="s">
        <v>127</v>
      </c>
      <c r="C14" s="347"/>
      <c r="D14" s="329"/>
      <c r="E14" s="324"/>
      <c r="F14" s="324"/>
    </row>
    <row r="15" spans="1:6" x14ac:dyDescent="0.2">
      <c r="A15" s="331"/>
      <c r="B15" s="348" t="s">
        <v>77</v>
      </c>
      <c r="C15" s="347">
        <v>4</v>
      </c>
      <c r="D15" s="329" t="s">
        <v>1</v>
      </c>
      <c r="E15" s="343"/>
      <c r="F15" s="323">
        <f>C15*E15</f>
        <v>0</v>
      </c>
    </row>
    <row r="16" spans="1:6" x14ac:dyDescent="0.2">
      <c r="A16" s="339"/>
      <c r="B16" s="346"/>
      <c r="C16" s="345"/>
      <c r="D16" s="319"/>
      <c r="E16" s="318"/>
      <c r="F16" s="318"/>
    </row>
    <row r="17" spans="1:6" x14ac:dyDescent="0.2">
      <c r="A17" s="338"/>
      <c r="B17" s="337"/>
      <c r="C17" s="349"/>
      <c r="D17" s="335"/>
      <c r="E17" s="341"/>
      <c r="F17" s="341"/>
    </row>
    <row r="18" spans="1:6" x14ac:dyDescent="0.2">
      <c r="A18" s="333">
        <f>COUNT($A$7:A17)+1</f>
        <v>3</v>
      </c>
      <c r="B18" s="332" t="s">
        <v>126</v>
      </c>
      <c r="C18" s="347"/>
      <c r="D18" s="329"/>
      <c r="E18" s="324"/>
      <c r="F18" s="324"/>
    </row>
    <row r="19" spans="1:6" x14ac:dyDescent="0.2">
      <c r="A19" s="331"/>
      <c r="B19" s="340" t="s">
        <v>125</v>
      </c>
      <c r="C19" s="347"/>
      <c r="D19" s="329"/>
      <c r="E19" s="324"/>
      <c r="F19" s="324"/>
    </row>
    <row r="20" spans="1:6" x14ac:dyDescent="0.2">
      <c r="A20" s="331"/>
      <c r="B20" s="348" t="s">
        <v>77</v>
      </c>
      <c r="C20" s="347">
        <v>2</v>
      </c>
      <c r="D20" s="329" t="s">
        <v>1</v>
      </c>
      <c r="E20" s="343"/>
      <c r="F20" s="323">
        <f>C20*E20</f>
        <v>0</v>
      </c>
    </row>
    <row r="21" spans="1:6" x14ac:dyDescent="0.2">
      <c r="A21" s="339"/>
      <c r="B21" s="346"/>
      <c r="C21" s="345"/>
      <c r="D21" s="319"/>
      <c r="E21" s="318"/>
      <c r="F21" s="318"/>
    </row>
    <row r="22" spans="1:6" x14ac:dyDescent="0.2">
      <c r="A22" s="352"/>
      <c r="B22" s="351"/>
      <c r="C22" s="349"/>
      <c r="D22" s="335"/>
      <c r="E22" s="341"/>
      <c r="F22" s="341"/>
    </row>
    <row r="23" spans="1:6" x14ac:dyDescent="0.2">
      <c r="A23" s="333">
        <f>COUNT($A$7:A22)+1</f>
        <v>4</v>
      </c>
      <c r="B23" s="332" t="s">
        <v>114</v>
      </c>
      <c r="C23" s="347"/>
      <c r="D23" s="329"/>
      <c r="E23" s="324"/>
      <c r="F23" s="324"/>
    </row>
    <row r="24" spans="1:6" x14ac:dyDescent="0.2">
      <c r="A24" s="331"/>
      <c r="B24" s="340" t="s">
        <v>113</v>
      </c>
      <c r="C24" s="347"/>
      <c r="D24" s="329"/>
      <c r="E24" s="324"/>
      <c r="F24" s="324"/>
    </row>
    <row r="25" spans="1:6" x14ac:dyDescent="0.2">
      <c r="A25" s="331"/>
      <c r="B25" s="348" t="s">
        <v>112</v>
      </c>
      <c r="C25" s="347">
        <v>1</v>
      </c>
      <c r="D25" s="329" t="s">
        <v>1</v>
      </c>
      <c r="E25" s="343"/>
      <c r="F25" s="323">
        <f>C25*E25</f>
        <v>0</v>
      </c>
    </row>
    <row r="26" spans="1:6" x14ac:dyDescent="0.2">
      <c r="A26" s="339"/>
      <c r="B26" s="346"/>
      <c r="C26" s="345"/>
      <c r="D26" s="319"/>
      <c r="E26" s="318"/>
      <c r="F26" s="318"/>
    </row>
    <row r="27" spans="1:6" x14ac:dyDescent="0.2">
      <c r="A27" s="338"/>
      <c r="B27" s="337"/>
      <c r="C27" s="349"/>
      <c r="D27" s="335"/>
      <c r="E27" s="341"/>
      <c r="F27" s="341"/>
    </row>
    <row r="28" spans="1:6" x14ac:dyDescent="0.2">
      <c r="A28" s="333">
        <f>COUNT($A$7:A27)+1</f>
        <v>5</v>
      </c>
      <c r="B28" s="332" t="s">
        <v>120</v>
      </c>
      <c r="C28" s="347"/>
      <c r="D28" s="329"/>
      <c r="E28" s="324"/>
      <c r="F28" s="324"/>
    </row>
    <row r="29" spans="1:6" x14ac:dyDescent="0.2">
      <c r="A29" s="331"/>
      <c r="B29" s="340" t="s">
        <v>119</v>
      </c>
      <c r="C29" s="347"/>
      <c r="D29" s="329"/>
      <c r="E29" s="324"/>
      <c r="F29" s="324"/>
    </row>
    <row r="30" spans="1:6" x14ac:dyDescent="0.2">
      <c r="A30" s="333"/>
      <c r="B30" s="348" t="s">
        <v>274</v>
      </c>
      <c r="C30" s="347">
        <v>1</v>
      </c>
      <c r="D30" s="329" t="s">
        <v>1</v>
      </c>
      <c r="E30" s="343"/>
      <c r="F30" s="323">
        <f>C30*E30</f>
        <v>0</v>
      </c>
    </row>
    <row r="31" spans="1:6" x14ac:dyDescent="0.2">
      <c r="A31" s="339"/>
      <c r="B31" s="346"/>
      <c r="C31" s="345"/>
      <c r="D31" s="319"/>
      <c r="E31" s="318"/>
      <c r="F31" s="318"/>
    </row>
    <row r="32" spans="1:6" x14ac:dyDescent="0.2">
      <c r="A32" s="338"/>
      <c r="B32" s="337"/>
      <c r="C32" s="349"/>
      <c r="D32" s="335"/>
      <c r="E32" s="341"/>
      <c r="F32" s="341"/>
    </row>
    <row r="33" spans="1:6" x14ac:dyDescent="0.2">
      <c r="A33" s="333">
        <f>COUNT($A$7:A32)+1</f>
        <v>6</v>
      </c>
      <c r="B33" s="332" t="s">
        <v>74</v>
      </c>
      <c r="C33" s="347"/>
      <c r="D33" s="329"/>
      <c r="E33" s="324"/>
      <c r="F33" s="324"/>
    </row>
    <row r="34" spans="1:6" ht="25.5" x14ac:dyDescent="0.2">
      <c r="A34" s="331"/>
      <c r="B34" s="340" t="s">
        <v>73</v>
      </c>
      <c r="C34" s="347"/>
      <c r="D34" s="329"/>
      <c r="E34" s="324"/>
      <c r="F34" s="324"/>
    </row>
    <row r="35" spans="1:6" x14ac:dyDescent="0.2">
      <c r="A35" s="331"/>
      <c r="B35" s="348" t="s">
        <v>124</v>
      </c>
      <c r="C35" s="347">
        <v>1</v>
      </c>
      <c r="D35" s="329" t="s">
        <v>1</v>
      </c>
      <c r="E35" s="343"/>
      <c r="F35" s="323">
        <f>C35*E35</f>
        <v>0</v>
      </c>
    </row>
    <row r="36" spans="1:6" x14ac:dyDescent="0.2">
      <c r="A36" s="331"/>
      <c r="B36" s="348" t="s">
        <v>72</v>
      </c>
      <c r="C36" s="347">
        <v>30</v>
      </c>
      <c r="D36" s="329" t="s">
        <v>1</v>
      </c>
      <c r="E36" s="343"/>
      <c r="F36" s="323">
        <f>C36*E36</f>
        <v>0</v>
      </c>
    </row>
    <row r="37" spans="1:6" x14ac:dyDescent="0.2">
      <c r="A37" s="339"/>
      <c r="B37" s="346"/>
      <c r="C37" s="345"/>
      <c r="D37" s="319"/>
      <c r="E37" s="318"/>
      <c r="F37" s="318"/>
    </row>
    <row r="38" spans="1:6" x14ac:dyDescent="0.2">
      <c r="A38" s="338"/>
      <c r="B38" s="337"/>
      <c r="C38" s="349"/>
      <c r="D38" s="335"/>
      <c r="E38" s="334"/>
      <c r="F38" s="341"/>
    </row>
    <row r="39" spans="1:6" x14ac:dyDescent="0.2">
      <c r="A39" s="333">
        <f>COUNT($A$7:A38)+1</f>
        <v>7</v>
      </c>
      <c r="B39" s="332" t="s">
        <v>71</v>
      </c>
      <c r="C39" s="347"/>
      <c r="D39" s="329"/>
      <c r="E39" s="323"/>
      <c r="F39" s="324"/>
    </row>
    <row r="40" spans="1:6" ht="25.5" x14ac:dyDescent="0.2">
      <c r="A40" s="331"/>
      <c r="B40" s="340" t="s">
        <v>70</v>
      </c>
      <c r="C40" s="347"/>
      <c r="D40" s="329"/>
      <c r="E40" s="324"/>
      <c r="F40" s="324"/>
    </row>
    <row r="41" spans="1:6" x14ac:dyDescent="0.2">
      <c r="A41" s="331"/>
      <c r="B41" s="348" t="s">
        <v>278</v>
      </c>
      <c r="C41" s="347">
        <v>1</v>
      </c>
      <c r="D41" s="329" t="s">
        <v>1</v>
      </c>
      <c r="E41" s="343"/>
      <c r="F41" s="323">
        <f>C41*E41</f>
        <v>0</v>
      </c>
    </row>
    <row r="42" spans="1:6" x14ac:dyDescent="0.2">
      <c r="A42" s="339"/>
      <c r="B42" s="346"/>
      <c r="C42" s="345"/>
      <c r="D42" s="319"/>
      <c r="E42" s="318"/>
      <c r="F42" s="318"/>
    </row>
    <row r="43" spans="1:6" x14ac:dyDescent="0.2">
      <c r="A43" s="338"/>
      <c r="B43" s="350"/>
      <c r="C43" s="349"/>
      <c r="D43" s="335"/>
      <c r="E43" s="334"/>
      <c r="F43" s="334"/>
    </row>
    <row r="44" spans="1:6" x14ac:dyDescent="0.2">
      <c r="A44" s="333">
        <f>COUNT($A$7:A43)+1</f>
        <v>8</v>
      </c>
      <c r="B44" s="332" t="s">
        <v>116</v>
      </c>
      <c r="C44" s="347"/>
      <c r="D44" s="329"/>
      <c r="E44" s="324"/>
      <c r="F44" s="324"/>
    </row>
    <row r="45" spans="1:6" ht="38.25" x14ac:dyDescent="0.2">
      <c r="A45" s="331"/>
      <c r="B45" s="340" t="s">
        <v>115</v>
      </c>
      <c r="C45" s="347"/>
      <c r="D45" s="329"/>
      <c r="E45" s="324"/>
      <c r="F45" s="324"/>
    </row>
    <row r="46" spans="1:6" x14ac:dyDescent="0.2">
      <c r="A46" s="331"/>
      <c r="B46" s="348" t="s">
        <v>77</v>
      </c>
      <c r="C46" s="347">
        <v>1</v>
      </c>
      <c r="D46" s="329" t="s">
        <v>1</v>
      </c>
      <c r="E46" s="343"/>
      <c r="F46" s="323">
        <f>C46*E46</f>
        <v>0</v>
      </c>
    </row>
    <row r="47" spans="1:6" x14ac:dyDescent="0.2">
      <c r="A47" s="339"/>
      <c r="B47" s="346"/>
      <c r="C47" s="345"/>
      <c r="D47" s="319"/>
      <c r="E47" s="318"/>
      <c r="F47" s="318"/>
    </row>
    <row r="48" spans="1:6" x14ac:dyDescent="0.2">
      <c r="A48" s="338"/>
      <c r="B48" s="350"/>
      <c r="C48" s="349"/>
      <c r="D48" s="335"/>
      <c r="E48" s="334"/>
      <c r="F48" s="334"/>
    </row>
    <row r="49" spans="1:10" x14ac:dyDescent="0.2">
      <c r="A49" s="333">
        <f>COUNT($A$7:A48)+1</f>
        <v>9</v>
      </c>
      <c r="B49" s="332" t="s">
        <v>68</v>
      </c>
      <c r="C49" s="347"/>
      <c r="D49" s="329"/>
      <c r="E49" s="324"/>
      <c r="F49" s="324"/>
    </row>
    <row r="50" spans="1:10" ht="25.5" x14ac:dyDescent="0.2">
      <c r="A50" s="331"/>
      <c r="B50" s="340" t="s">
        <v>67</v>
      </c>
      <c r="C50" s="347"/>
      <c r="D50" s="329"/>
      <c r="E50" s="324"/>
      <c r="F50" s="324"/>
    </row>
    <row r="51" spans="1:10" x14ac:dyDescent="0.2">
      <c r="A51" s="331"/>
      <c r="B51" s="327" t="s">
        <v>66</v>
      </c>
      <c r="C51" s="347">
        <v>1</v>
      </c>
      <c r="D51" s="329" t="s">
        <v>1</v>
      </c>
      <c r="E51" s="343"/>
      <c r="F51" s="323">
        <f>C51*E51</f>
        <v>0</v>
      </c>
    </row>
    <row r="52" spans="1:10" x14ac:dyDescent="0.2">
      <c r="A52" s="339"/>
      <c r="B52" s="321"/>
      <c r="C52" s="345"/>
      <c r="D52" s="319"/>
      <c r="E52" s="318"/>
      <c r="F52" s="318"/>
    </row>
    <row r="53" spans="1:10" x14ac:dyDescent="0.2">
      <c r="A53" s="338"/>
      <c r="B53" s="337"/>
      <c r="C53" s="349"/>
      <c r="D53" s="335"/>
      <c r="E53" s="341"/>
      <c r="F53" s="341"/>
    </row>
    <row r="54" spans="1:10" x14ac:dyDescent="0.2">
      <c r="A54" s="333">
        <f>COUNT($A$7:A51)+1</f>
        <v>10</v>
      </c>
      <c r="B54" s="332" t="s">
        <v>65</v>
      </c>
      <c r="C54" s="347"/>
      <c r="D54" s="329"/>
      <c r="E54" s="324"/>
      <c r="F54" s="324"/>
    </row>
    <row r="55" spans="1:10" ht="102" x14ac:dyDescent="0.2">
      <c r="A55" s="331"/>
      <c r="B55" s="340" t="s">
        <v>64</v>
      </c>
      <c r="C55" s="347"/>
      <c r="D55" s="329"/>
      <c r="E55" s="324"/>
      <c r="F55" s="324"/>
    </row>
    <row r="56" spans="1:10" x14ac:dyDescent="0.2">
      <c r="A56" s="331"/>
      <c r="B56" s="327"/>
      <c r="C56" s="347">
        <v>1</v>
      </c>
      <c r="D56" s="329" t="s">
        <v>1</v>
      </c>
      <c r="E56" s="343"/>
      <c r="F56" s="323">
        <f>C56*E56</f>
        <v>0</v>
      </c>
    </row>
    <row r="57" spans="1:10" x14ac:dyDescent="0.2">
      <c r="A57" s="339"/>
      <c r="B57" s="321"/>
      <c r="C57" s="345"/>
      <c r="D57" s="319"/>
      <c r="E57" s="318"/>
      <c r="F57" s="318"/>
    </row>
    <row r="58" spans="1:10" x14ac:dyDescent="0.2">
      <c r="A58" s="338"/>
      <c r="B58" s="337"/>
      <c r="C58" s="349"/>
      <c r="D58" s="335"/>
      <c r="E58" s="334"/>
      <c r="F58" s="334"/>
    </row>
    <row r="59" spans="1:10" x14ac:dyDescent="0.2">
      <c r="A59" s="333">
        <f>COUNT($A$7:A57)+1</f>
        <v>11</v>
      </c>
      <c r="B59" s="332" t="s">
        <v>157</v>
      </c>
      <c r="C59" s="347"/>
      <c r="D59" s="202"/>
      <c r="E59" s="323"/>
      <c r="F59" s="201"/>
    </row>
    <row r="60" spans="1:10" ht="25.5" x14ac:dyDescent="0.2">
      <c r="A60" s="331"/>
      <c r="B60" s="105" t="s">
        <v>156</v>
      </c>
      <c r="C60" s="347"/>
      <c r="D60" s="329"/>
      <c r="E60" s="324"/>
      <c r="F60" s="324"/>
    </row>
    <row r="61" spans="1:10" ht="14.25" x14ac:dyDescent="0.2">
      <c r="A61" s="331"/>
      <c r="B61" s="348" t="s">
        <v>201</v>
      </c>
      <c r="C61" s="347">
        <v>5</v>
      </c>
      <c r="D61" s="344" t="s">
        <v>8</v>
      </c>
      <c r="E61" s="343"/>
      <c r="F61" s="323">
        <f>C61*E61</f>
        <v>0</v>
      </c>
    </row>
    <row r="62" spans="1:10" x14ac:dyDescent="0.2">
      <c r="A62" s="339"/>
      <c r="B62" s="346"/>
      <c r="C62" s="345"/>
      <c r="D62" s="353"/>
      <c r="E62" s="318"/>
      <c r="F62" s="318"/>
    </row>
    <row r="63" spans="1:10" x14ac:dyDescent="0.2">
      <c r="A63" s="338"/>
      <c r="B63" s="350"/>
      <c r="C63" s="349"/>
      <c r="D63" s="335"/>
      <c r="E63" s="334"/>
      <c r="F63" s="334"/>
    </row>
    <row r="64" spans="1:10" x14ac:dyDescent="0.2">
      <c r="A64" s="333">
        <f>COUNT($A$7:A57)+1</f>
        <v>11</v>
      </c>
      <c r="B64" s="332" t="s">
        <v>155</v>
      </c>
      <c r="C64" s="347"/>
      <c r="D64" s="329"/>
      <c r="E64" s="323"/>
      <c r="F64" s="323"/>
      <c r="J64" s="383"/>
    </row>
    <row r="65" spans="1:10" ht="25.5" x14ac:dyDescent="0.2">
      <c r="A65" s="331"/>
      <c r="B65" s="382" t="s">
        <v>154</v>
      </c>
      <c r="C65" s="347"/>
      <c r="D65" s="379"/>
      <c r="E65" s="381"/>
      <c r="F65" s="381"/>
      <c r="J65" s="380"/>
    </row>
    <row r="66" spans="1:10" x14ac:dyDescent="0.2">
      <c r="A66" s="331"/>
      <c r="B66" s="375" t="s">
        <v>277</v>
      </c>
      <c r="C66" s="347">
        <v>3</v>
      </c>
      <c r="D66" s="379" t="s">
        <v>1</v>
      </c>
      <c r="E66" s="343"/>
      <c r="F66" s="378">
        <f>C66*E66</f>
        <v>0</v>
      </c>
    </row>
    <row r="67" spans="1:10" x14ac:dyDescent="0.2">
      <c r="A67" s="339"/>
      <c r="B67" s="374"/>
      <c r="C67" s="345"/>
      <c r="D67" s="377"/>
      <c r="E67" s="318"/>
      <c r="F67" s="376"/>
    </row>
    <row r="68" spans="1:10" x14ac:dyDescent="0.2">
      <c r="A68" s="338"/>
      <c r="B68" s="350"/>
      <c r="C68" s="349"/>
      <c r="D68" s="217"/>
      <c r="E68" s="334"/>
      <c r="F68" s="216"/>
    </row>
    <row r="69" spans="1:10" x14ac:dyDescent="0.2">
      <c r="A69" s="333">
        <f>COUNT($A$7:A68)+1</f>
        <v>13</v>
      </c>
      <c r="B69" s="332" t="s">
        <v>153</v>
      </c>
      <c r="C69" s="347"/>
      <c r="D69" s="202"/>
      <c r="E69" s="323"/>
      <c r="F69" s="201"/>
    </row>
    <row r="70" spans="1:10" ht="25.5" x14ac:dyDescent="0.2">
      <c r="A70" s="331"/>
      <c r="B70" s="340" t="s">
        <v>152</v>
      </c>
      <c r="C70" s="347"/>
      <c r="D70" s="329"/>
      <c r="E70" s="324"/>
      <c r="F70" s="324"/>
    </row>
    <row r="71" spans="1:10" x14ac:dyDescent="0.2">
      <c r="A71" s="331"/>
      <c r="B71" s="375" t="s">
        <v>277</v>
      </c>
      <c r="C71" s="347">
        <v>2</v>
      </c>
      <c r="D71" s="329" t="s">
        <v>1</v>
      </c>
      <c r="E71" s="343"/>
      <c r="F71" s="323">
        <f>C71*E71</f>
        <v>0</v>
      </c>
    </row>
    <row r="72" spans="1:10" x14ac:dyDescent="0.2">
      <c r="A72" s="339"/>
      <c r="B72" s="374"/>
      <c r="C72" s="345"/>
      <c r="D72" s="319"/>
      <c r="E72" s="318"/>
      <c r="F72" s="318"/>
    </row>
    <row r="73" spans="1:10" x14ac:dyDescent="0.2">
      <c r="A73" s="338"/>
      <c r="B73" s="350"/>
      <c r="C73" s="349"/>
      <c r="D73" s="335"/>
      <c r="E73" s="334"/>
      <c r="F73" s="334"/>
    </row>
    <row r="74" spans="1:10" x14ac:dyDescent="0.2">
      <c r="A74" s="333">
        <f>COUNT($A$7:A73)+1</f>
        <v>14</v>
      </c>
      <c r="B74" s="332" t="s">
        <v>150</v>
      </c>
      <c r="C74" s="347"/>
      <c r="D74" s="329"/>
      <c r="E74" s="323"/>
      <c r="F74" s="323"/>
    </row>
    <row r="75" spans="1:10" ht="89.25" x14ac:dyDescent="0.2">
      <c r="A75" s="331"/>
      <c r="B75" s="340" t="s">
        <v>149</v>
      </c>
      <c r="C75" s="347"/>
      <c r="D75" s="202"/>
      <c r="E75" s="215"/>
      <c r="F75" s="215"/>
    </row>
    <row r="76" spans="1:10" x14ac:dyDescent="0.2">
      <c r="A76" s="331"/>
      <c r="B76" s="214"/>
      <c r="C76" s="347">
        <v>1</v>
      </c>
      <c r="D76" s="202" t="s">
        <v>1</v>
      </c>
      <c r="E76" s="343"/>
      <c r="F76" s="201">
        <f>C76*E76</f>
        <v>0</v>
      </c>
    </row>
    <row r="77" spans="1:10" x14ac:dyDescent="0.2">
      <c r="A77" s="339"/>
      <c r="B77" s="213"/>
      <c r="C77" s="345"/>
      <c r="D77" s="212"/>
      <c r="E77" s="318"/>
      <c r="F77" s="211"/>
    </row>
    <row r="78" spans="1:10" x14ac:dyDescent="0.2">
      <c r="A78" s="338"/>
      <c r="B78" s="337"/>
      <c r="C78" s="336"/>
      <c r="D78" s="335"/>
      <c r="E78" s="334"/>
      <c r="F78" s="334"/>
    </row>
    <row r="79" spans="1:10" x14ac:dyDescent="0.2">
      <c r="A79" s="333">
        <f>COUNT($A$7:A77)+1</f>
        <v>15</v>
      </c>
      <c r="B79" s="332" t="s">
        <v>58</v>
      </c>
      <c r="C79" s="326"/>
      <c r="D79" s="329"/>
      <c r="E79" s="324"/>
      <c r="F79" s="323"/>
    </row>
    <row r="80" spans="1:10" ht="25.5" x14ac:dyDescent="0.2">
      <c r="A80" s="331"/>
      <c r="B80" s="340" t="s">
        <v>57</v>
      </c>
      <c r="C80" s="326"/>
      <c r="D80" s="329"/>
      <c r="E80" s="324"/>
      <c r="F80" s="323"/>
    </row>
    <row r="81" spans="1:6" ht="14.25" x14ac:dyDescent="0.2">
      <c r="A81" s="331"/>
      <c r="B81" s="327"/>
      <c r="C81" s="326">
        <v>89</v>
      </c>
      <c r="D81" s="344" t="s">
        <v>8</v>
      </c>
      <c r="E81" s="343"/>
      <c r="F81" s="323">
        <f>C81*E81</f>
        <v>0</v>
      </c>
    </row>
    <row r="82" spans="1:6" x14ac:dyDescent="0.2">
      <c r="A82" s="339"/>
      <c r="B82" s="321"/>
      <c r="C82" s="320"/>
      <c r="D82" s="319"/>
      <c r="E82" s="342"/>
      <c r="F82" s="318"/>
    </row>
    <row r="83" spans="1:6" x14ac:dyDescent="0.2">
      <c r="A83" s="338"/>
      <c r="B83" s="337"/>
      <c r="C83" s="336"/>
      <c r="D83" s="335"/>
      <c r="E83" s="341"/>
      <c r="F83" s="334"/>
    </row>
    <row r="84" spans="1:6" x14ac:dyDescent="0.2">
      <c r="A84" s="333">
        <f>COUNT($A$7:A82)+1</f>
        <v>16</v>
      </c>
      <c r="B84" s="332" t="s">
        <v>170</v>
      </c>
      <c r="C84" s="326"/>
      <c r="D84" s="329"/>
      <c r="E84" s="324"/>
      <c r="F84" s="323"/>
    </row>
    <row r="85" spans="1:6" ht="25.5" x14ac:dyDescent="0.2">
      <c r="A85" s="331"/>
      <c r="B85" s="340" t="s">
        <v>459</v>
      </c>
      <c r="C85" s="326"/>
      <c r="D85" s="329"/>
      <c r="E85" s="324"/>
      <c r="F85" s="324"/>
    </row>
    <row r="86" spans="1:6" x14ac:dyDescent="0.2">
      <c r="A86" s="331"/>
      <c r="B86" s="327"/>
      <c r="C86" s="326"/>
      <c r="D86" s="325">
        <v>0.02</v>
      </c>
      <c r="E86" s="323"/>
      <c r="F86" s="323">
        <f>D86*(SUM(F7:F81))</f>
        <v>0</v>
      </c>
    </row>
    <row r="87" spans="1:6" x14ac:dyDescent="0.2">
      <c r="A87" s="339"/>
      <c r="B87" s="321"/>
      <c r="C87" s="320"/>
      <c r="D87" s="319"/>
      <c r="E87" s="318"/>
      <c r="F87" s="318"/>
    </row>
    <row r="88" spans="1:6" x14ac:dyDescent="0.2">
      <c r="A88" s="338"/>
      <c r="B88" s="337"/>
      <c r="C88" s="336"/>
      <c r="D88" s="335"/>
      <c r="E88" s="334"/>
      <c r="F88" s="334"/>
    </row>
    <row r="89" spans="1:6" x14ac:dyDescent="0.2">
      <c r="A89" s="333">
        <f>COUNT($A$7:A87)+1</f>
        <v>17</v>
      </c>
      <c r="B89" s="332" t="s">
        <v>56</v>
      </c>
      <c r="C89" s="326"/>
      <c r="D89" s="329"/>
      <c r="E89" s="323"/>
      <c r="F89" s="323"/>
    </row>
    <row r="90" spans="1:6" ht="38.25" x14ac:dyDescent="0.2">
      <c r="A90" s="331"/>
      <c r="B90" s="330" t="s">
        <v>55</v>
      </c>
      <c r="C90" s="326"/>
      <c r="D90" s="329"/>
      <c r="E90" s="324"/>
      <c r="F90" s="323"/>
    </row>
    <row r="91" spans="1:6" x14ac:dyDescent="0.2">
      <c r="A91" s="328"/>
      <c r="B91" s="327"/>
      <c r="C91" s="326"/>
      <c r="D91" s="325">
        <v>0.1</v>
      </c>
      <c r="E91" s="324"/>
      <c r="F91" s="323">
        <f>D91*(SUM(F7:F81))</f>
        <v>0</v>
      </c>
    </row>
    <row r="92" spans="1:6" x14ac:dyDescent="0.2">
      <c r="A92" s="322"/>
      <c r="B92" s="321"/>
      <c r="C92" s="320"/>
      <c r="D92" s="319"/>
      <c r="E92" s="318"/>
      <c r="F92" s="318"/>
    </row>
    <row r="93" spans="1:6" x14ac:dyDescent="0.2">
      <c r="A93" s="317"/>
      <c r="B93" s="316" t="s">
        <v>54</v>
      </c>
      <c r="C93" s="315"/>
      <c r="D93" s="314"/>
      <c r="E93" s="313" t="s">
        <v>12</v>
      </c>
      <c r="F93" s="312">
        <f>SUM(F7:F92)</f>
        <v>0</v>
      </c>
    </row>
  </sheetData>
  <sheetProtection password="CF65" sheet="1" objects="1" scenarios="1"/>
  <pageMargins left="0.78740157480314965" right="0.27559055118110237" top="0.86614173228346458" bottom="0.74803149606299213" header="0.31496062992125984" footer="0.31496062992125984"/>
  <pageSetup paperSize="9" scale="95" orientation="portrait" r:id="rId1"/>
  <headerFooter alignWithMargins="0">
    <oddHeader>&amp;L&amp;"Arial,Navadno"&amp;8ENERGETIKA LJUBLJANA d.o.o.
SEKTOR ZA INVESTICIJE IN RAZVOJ
SLUŽBA ZA PROJEKTIRANJE - PLIN&amp;R&amp;"Arial,Navadno"&amp;8
JPE-SIR-28/23</oddHeader>
    <oddFooter>&amp;C&amp;"Arial,Navadno"&amp;P / &amp;N</oddFooter>
  </headerFooter>
  <rowBreaks count="2" manualBreakCount="2">
    <brk id="47" max="16383" man="1"/>
    <brk id="77" max="16383" man="1"/>
  </rowBreaks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-0.249977111117893"/>
  </sheetPr>
  <dimension ref="A1:J82"/>
  <sheetViews>
    <sheetView zoomScaleNormal="100" zoomScaleSheetLayoutView="115" workbookViewId="0">
      <pane ySplit="5" topLeftCell="A60" activePane="bottomLeft" state="frozen"/>
      <selection activeCell="D31" sqref="D31"/>
      <selection pane="bottomLeft" activeCell="N69" sqref="N69"/>
    </sheetView>
  </sheetViews>
  <sheetFormatPr defaultColWidth="9.140625" defaultRowHeight="12.75" x14ac:dyDescent="0.2"/>
  <cols>
    <col min="1" max="1" width="5.7109375" style="311" customWidth="1"/>
    <col min="2" max="2" width="50.7109375" style="310" customWidth="1"/>
    <col min="3" max="3" width="7.7109375" style="309" customWidth="1"/>
    <col min="4" max="4" width="4.7109375" style="307" customWidth="1"/>
    <col min="5" max="5" width="11.7109375" style="308" customWidth="1"/>
    <col min="6" max="6" width="12.7109375" style="308" customWidth="1"/>
    <col min="7" max="16384" width="9.140625" style="307"/>
  </cols>
  <sheetData>
    <row r="1" spans="1:6" x14ac:dyDescent="0.2">
      <c r="A1" s="368" t="s">
        <v>86</v>
      </c>
      <c r="B1" s="366" t="s">
        <v>4</v>
      </c>
      <c r="C1" s="365"/>
      <c r="D1" s="364"/>
      <c r="E1" s="363"/>
      <c r="F1" s="363"/>
    </row>
    <row r="2" spans="1:6" x14ac:dyDescent="0.2">
      <c r="A2" s="368" t="s">
        <v>85</v>
      </c>
      <c r="B2" s="366" t="s">
        <v>18</v>
      </c>
      <c r="C2" s="365"/>
      <c r="D2" s="364"/>
      <c r="E2" s="363"/>
      <c r="F2" s="363"/>
    </row>
    <row r="3" spans="1:6" x14ac:dyDescent="0.2">
      <c r="A3" s="368" t="s">
        <v>135</v>
      </c>
      <c r="B3" s="366" t="s">
        <v>283</v>
      </c>
      <c r="C3" s="365"/>
      <c r="D3" s="364"/>
      <c r="E3" s="363"/>
      <c r="F3" s="363"/>
    </row>
    <row r="4" spans="1:6" x14ac:dyDescent="0.2">
      <c r="A4" s="367"/>
      <c r="B4" s="366" t="s">
        <v>282</v>
      </c>
      <c r="C4" s="365"/>
      <c r="D4" s="364"/>
      <c r="E4" s="363"/>
      <c r="F4" s="363"/>
    </row>
    <row r="5" spans="1:6" s="310" customFormat="1" ht="76.5" x14ac:dyDescent="0.2">
      <c r="A5" s="362" t="s">
        <v>0</v>
      </c>
      <c r="B5" s="361" t="s">
        <v>7</v>
      </c>
      <c r="C5" s="360" t="s">
        <v>5</v>
      </c>
      <c r="D5" s="360" t="s">
        <v>6</v>
      </c>
      <c r="E5" s="359" t="s">
        <v>9</v>
      </c>
      <c r="F5" s="359" t="s">
        <v>10</v>
      </c>
    </row>
    <row r="6" spans="1:6" ht="15.75" x14ac:dyDescent="0.25">
      <c r="A6" s="358">
        <v>1</v>
      </c>
      <c r="B6" s="357"/>
      <c r="C6" s="356"/>
      <c r="D6" s="355"/>
      <c r="E6" s="354"/>
      <c r="F6" s="354"/>
    </row>
    <row r="7" spans="1:6" x14ac:dyDescent="0.2">
      <c r="A7" s="338"/>
      <c r="B7" s="337"/>
      <c r="C7" s="349"/>
      <c r="D7" s="335"/>
      <c r="E7" s="341"/>
      <c r="F7" s="341"/>
    </row>
    <row r="8" spans="1:6" ht="15.75" x14ac:dyDescent="0.25">
      <c r="A8" s="331">
        <f>COUNT(A6+1)</f>
        <v>1</v>
      </c>
      <c r="B8" s="332" t="s">
        <v>105</v>
      </c>
      <c r="C8" s="371"/>
      <c r="D8" s="370"/>
      <c r="E8" s="369"/>
      <c r="F8" s="369"/>
    </row>
    <row r="9" spans="1:6" ht="25.5" x14ac:dyDescent="0.2">
      <c r="A9" s="331"/>
      <c r="B9" s="105" t="s">
        <v>104</v>
      </c>
      <c r="C9" s="326"/>
      <c r="D9" s="329"/>
      <c r="E9" s="324"/>
      <c r="F9" s="324"/>
    </row>
    <row r="10" spans="1:6" ht="14.25" x14ac:dyDescent="0.2">
      <c r="A10" s="331"/>
      <c r="B10" s="348" t="s">
        <v>129</v>
      </c>
      <c r="C10" s="347">
        <v>227</v>
      </c>
      <c r="D10" s="344" t="s">
        <v>8</v>
      </c>
      <c r="E10" s="343"/>
      <c r="F10" s="323">
        <f>C10*E10</f>
        <v>0</v>
      </c>
    </row>
    <row r="11" spans="1:6" x14ac:dyDescent="0.2">
      <c r="A11" s="339"/>
      <c r="B11" s="346"/>
      <c r="C11" s="345"/>
      <c r="D11" s="353"/>
      <c r="E11" s="318"/>
      <c r="F11" s="318"/>
    </row>
    <row r="12" spans="1:6" x14ac:dyDescent="0.2">
      <c r="A12" s="338"/>
      <c r="B12" s="350"/>
      <c r="C12" s="349"/>
      <c r="D12" s="384"/>
      <c r="E12" s="334"/>
      <c r="F12" s="334"/>
    </row>
    <row r="13" spans="1:6" x14ac:dyDescent="0.2">
      <c r="A13" s="333">
        <f>COUNT($A$8:A12)+1</f>
        <v>2</v>
      </c>
      <c r="B13" s="332" t="s">
        <v>128</v>
      </c>
      <c r="C13" s="347"/>
      <c r="D13" s="329"/>
      <c r="E13" s="324"/>
      <c r="F13" s="324"/>
    </row>
    <row r="14" spans="1:6" x14ac:dyDescent="0.2">
      <c r="A14" s="331"/>
      <c r="B14" s="340" t="s">
        <v>127</v>
      </c>
      <c r="C14" s="347"/>
      <c r="D14" s="329"/>
      <c r="E14" s="324"/>
      <c r="F14" s="324"/>
    </row>
    <row r="15" spans="1:6" x14ac:dyDescent="0.2">
      <c r="A15" s="331"/>
      <c r="B15" s="348" t="s">
        <v>123</v>
      </c>
      <c r="C15" s="347">
        <v>10</v>
      </c>
      <c r="D15" s="329" t="s">
        <v>1</v>
      </c>
      <c r="E15" s="343"/>
      <c r="F15" s="323">
        <f>C15*E15</f>
        <v>0</v>
      </c>
    </row>
    <row r="16" spans="1:6" x14ac:dyDescent="0.2">
      <c r="A16" s="339"/>
      <c r="B16" s="346"/>
      <c r="C16" s="345"/>
      <c r="D16" s="319"/>
      <c r="E16" s="318"/>
      <c r="F16" s="318"/>
    </row>
    <row r="17" spans="1:6" x14ac:dyDescent="0.2">
      <c r="A17" s="338"/>
      <c r="B17" s="337"/>
      <c r="C17" s="349"/>
      <c r="D17" s="335"/>
      <c r="E17" s="341"/>
      <c r="F17" s="341"/>
    </row>
    <row r="18" spans="1:6" x14ac:dyDescent="0.2">
      <c r="A18" s="333">
        <f>COUNT($A$8:A17)+1</f>
        <v>3</v>
      </c>
      <c r="B18" s="332" t="s">
        <v>126</v>
      </c>
      <c r="C18" s="347"/>
      <c r="D18" s="329"/>
      <c r="E18" s="324"/>
      <c r="F18" s="324"/>
    </row>
    <row r="19" spans="1:6" x14ac:dyDescent="0.2">
      <c r="A19" s="331"/>
      <c r="B19" s="340" t="s">
        <v>125</v>
      </c>
      <c r="C19" s="347"/>
      <c r="D19" s="329"/>
      <c r="E19" s="324"/>
      <c r="F19" s="324"/>
    </row>
    <row r="20" spans="1:6" x14ac:dyDescent="0.2">
      <c r="A20" s="331"/>
      <c r="B20" s="348" t="s">
        <v>123</v>
      </c>
      <c r="C20" s="347">
        <v>1</v>
      </c>
      <c r="D20" s="329" t="s">
        <v>1</v>
      </c>
      <c r="E20" s="343"/>
      <c r="F20" s="323">
        <f>C20*E20</f>
        <v>0</v>
      </c>
    </row>
    <row r="21" spans="1:6" x14ac:dyDescent="0.2">
      <c r="A21" s="339"/>
      <c r="B21" s="346"/>
      <c r="C21" s="345"/>
      <c r="D21" s="319"/>
      <c r="E21" s="318"/>
      <c r="F21" s="318"/>
    </row>
    <row r="22" spans="1:6" x14ac:dyDescent="0.2">
      <c r="A22" s="352"/>
      <c r="B22" s="351"/>
      <c r="C22" s="349"/>
      <c r="D22" s="335"/>
      <c r="E22" s="341"/>
      <c r="F22" s="341"/>
    </row>
    <row r="23" spans="1:6" x14ac:dyDescent="0.2">
      <c r="A23" s="333">
        <f>COUNT($A$8:A22)+1</f>
        <v>4</v>
      </c>
      <c r="B23" s="332" t="s">
        <v>114</v>
      </c>
      <c r="C23" s="347"/>
      <c r="D23" s="329"/>
      <c r="E23" s="324"/>
      <c r="F23" s="324"/>
    </row>
    <row r="24" spans="1:6" x14ac:dyDescent="0.2">
      <c r="A24" s="331"/>
      <c r="B24" s="340" t="s">
        <v>113</v>
      </c>
      <c r="C24" s="347"/>
      <c r="D24" s="329"/>
      <c r="E24" s="324"/>
      <c r="F24" s="324"/>
    </row>
    <row r="25" spans="1:6" x14ac:dyDescent="0.2">
      <c r="A25" s="331"/>
      <c r="B25" s="348" t="s">
        <v>140</v>
      </c>
      <c r="C25" s="347">
        <v>1</v>
      </c>
      <c r="D25" s="329" t="s">
        <v>1</v>
      </c>
      <c r="E25" s="343"/>
      <c r="F25" s="323">
        <f>C25*E25</f>
        <v>0</v>
      </c>
    </row>
    <row r="26" spans="1:6" x14ac:dyDescent="0.2">
      <c r="A26" s="339"/>
      <c r="B26" s="346"/>
      <c r="C26" s="345"/>
      <c r="D26" s="319"/>
      <c r="E26" s="318"/>
      <c r="F26" s="318"/>
    </row>
    <row r="27" spans="1:6" x14ac:dyDescent="0.2">
      <c r="A27" s="338"/>
      <c r="B27" s="337"/>
      <c r="C27" s="349"/>
      <c r="D27" s="335"/>
      <c r="E27" s="341"/>
      <c r="F27" s="341"/>
    </row>
    <row r="28" spans="1:6" x14ac:dyDescent="0.2">
      <c r="A28" s="333">
        <f>COUNT($A$8:A27)+1</f>
        <v>5</v>
      </c>
      <c r="B28" s="332" t="s">
        <v>74</v>
      </c>
      <c r="C28" s="347"/>
      <c r="D28" s="329"/>
      <c r="E28" s="324"/>
      <c r="F28" s="324"/>
    </row>
    <row r="29" spans="1:6" ht="25.5" x14ac:dyDescent="0.2">
      <c r="A29" s="331"/>
      <c r="B29" s="340" t="s">
        <v>73</v>
      </c>
      <c r="C29" s="347"/>
      <c r="D29" s="329"/>
      <c r="E29" s="324"/>
      <c r="F29" s="324"/>
    </row>
    <row r="30" spans="1:6" x14ac:dyDescent="0.2">
      <c r="A30" s="331"/>
      <c r="B30" s="348" t="s">
        <v>124</v>
      </c>
      <c r="C30" s="347">
        <v>49</v>
      </c>
      <c r="D30" s="329" t="s">
        <v>1</v>
      </c>
      <c r="E30" s="343"/>
      <c r="F30" s="323">
        <f>C30*E30</f>
        <v>0</v>
      </c>
    </row>
    <row r="31" spans="1:6" x14ac:dyDescent="0.2">
      <c r="A31" s="339"/>
      <c r="B31" s="346"/>
      <c r="C31" s="345"/>
      <c r="D31" s="319"/>
      <c r="E31" s="318"/>
      <c r="F31" s="318"/>
    </row>
    <row r="32" spans="1:6" x14ac:dyDescent="0.2">
      <c r="A32" s="338"/>
      <c r="B32" s="337"/>
      <c r="C32" s="349"/>
      <c r="D32" s="335"/>
      <c r="E32" s="334"/>
      <c r="F32" s="341"/>
    </row>
    <row r="33" spans="1:6" x14ac:dyDescent="0.2">
      <c r="A33" s="333">
        <f>COUNT($A$8:A32)+1</f>
        <v>6</v>
      </c>
      <c r="B33" s="332" t="s">
        <v>71</v>
      </c>
      <c r="C33" s="347"/>
      <c r="D33" s="329"/>
      <c r="E33" s="323"/>
      <c r="F33" s="324"/>
    </row>
    <row r="34" spans="1:6" ht="25.5" x14ac:dyDescent="0.2">
      <c r="A34" s="331"/>
      <c r="B34" s="340" t="s">
        <v>70</v>
      </c>
      <c r="C34" s="347"/>
      <c r="D34" s="329"/>
      <c r="E34" s="324"/>
      <c r="F34" s="324"/>
    </row>
    <row r="35" spans="1:6" x14ac:dyDescent="0.2">
      <c r="A35" s="331"/>
      <c r="B35" s="348" t="s">
        <v>281</v>
      </c>
      <c r="C35" s="347">
        <v>1</v>
      </c>
      <c r="D35" s="329" t="s">
        <v>1</v>
      </c>
      <c r="E35" s="343"/>
      <c r="F35" s="323">
        <f>C35*E35</f>
        <v>0</v>
      </c>
    </row>
    <row r="36" spans="1:6" x14ac:dyDescent="0.2">
      <c r="A36" s="339"/>
      <c r="B36" s="346"/>
      <c r="C36" s="345"/>
      <c r="D36" s="319"/>
      <c r="E36" s="318"/>
      <c r="F36" s="318"/>
    </row>
    <row r="37" spans="1:6" x14ac:dyDescent="0.2">
      <c r="A37" s="338"/>
      <c r="B37" s="350"/>
      <c r="C37" s="349"/>
      <c r="D37" s="335"/>
      <c r="E37" s="334"/>
      <c r="F37" s="334"/>
    </row>
    <row r="38" spans="1:6" x14ac:dyDescent="0.2">
      <c r="A38" s="333">
        <f>COUNT($A$8:A37)+1</f>
        <v>7</v>
      </c>
      <c r="B38" s="332" t="s">
        <v>116</v>
      </c>
      <c r="C38" s="347"/>
      <c r="D38" s="329"/>
      <c r="E38" s="324"/>
      <c r="F38" s="324"/>
    </row>
    <row r="39" spans="1:6" ht="38.25" x14ac:dyDescent="0.2">
      <c r="A39" s="331"/>
      <c r="B39" s="340" t="s">
        <v>115</v>
      </c>
      <c r="C39" s="347"/>
      <c r="D39" s="329"/>
      <c r="E39" s="324"/>
      <c r="F39" s="324"/>
    </row>
    <row r="40" spans="1:6" x14ac:dyDescent="0.2">
      <c r="A40" s="331"/>
      <c r="B40" s="348" t="s">
        <v>123</v>
      </c>
      <c r="C40" s="347">
        <v>1</v>
      </c>
      <c r="D40" s="329" t="s">
        <v>1</v>
      </c>
      <c r="E40" s="343"/>
      <c r="F40" s="323">
        <f>C40*E40</f>
        <v>0</v>
      </c>
    </row>
    <row r="41" spans="1:6" x14ac:dyDescent="0.2">
      <c r="A41" s="339"/>
      <c r="B41" s="346"/>
      <c r="C41" s="345"/>
      <c r="D41" s="319"/>
      <c r="E41" s="318"/>
      <c r="F41" s="318"/>
    </row>
    <row r="42" spans="1:6" x14ac:dyDescent="0.2">
      <c r="A42" s="338"/>
      <c r="B42" s="350"/>
      <c r="C42" s="349"/>
      <c r="D42" s="335"/>
      <c r="E42" s="334"/>
      <c r="F42" s="334"/>
    </row>
    <row r="43" spans="1:6" x14ac:dyDescent="0.2">
      <c r="A43" s="333">
        <f>COUNT($A$8:A42)+1</f>
        <v>8</v>
      </c>
      <c r="B43" s="332" t="s">
        <v>68</v>
      </c>
      <c r="C43" s="347"/>
      <c r="D43" s="329"/>
      <c r="E43" s="324"/>
      <c r="F43" s="324"/>
    </row>
    <row r="44" spans="1:6" ht="25.5" x14ac:dyDescent="0.2">
      <c r="A44" s="331"/>
      <c r="B44" s="340" t="s">
        <v>67</v>
      </c>
      <c r="C44" s="347"/>
      <c r="D44" s="329"/>
      <c r="E44" s="324"/>
      <c r="F44" s="324"/>
    </row>
    <row r="45" spans="1:6" x14ac:dyDescent="0.2">
      <c r="A45" s="331"/>
      <c r="B45" s="327" t="s">
        <v>66</v>
      </c>
      <c r="C45" s="347">
        <v>2</v>
      </c>
      <c r="D45" s="329" t="s">
        <v>1</v>
      </c>
      <c r="E45" s="343"/>
      <c r="F45" s="323">
        <f>C45*E45</f>
        <v>0</v>
      </c>
    </row>
    <row r="46" spans="1:6" x14ac:dyDescent="0.2">
      <c r="A46" s="339"/>
      <c r="B46" s="321"/>
      <c r="C46" s="345"/>
      <c r="D46" s="319"/>
      <c r="E46" s="318"/>
      <c r="F46" s="318"/>
    </row>
    <row r="47" spans="1:6" x14ac:dyDescent="0.2">
      <c r="A47" s="338"/>
      <c r="B47" s="337"/>
      <c r="C47" s="349"/>
      <c r="D47" s="335"/>
      <c r="E47" s="334"/>
      <c r="F47" s="334"/>
    </row>
    <row r="48" spans="1:6" x14ac:dyDescent="0.2">
      <c r="A48" s="333">
        <f>COUNT($A$8:A46)+1</f>
        <v>9</v>
      </c>
      <c r="B48" s="332" t="s">
        <v>63</v>
      </c>
      <c r="C48" s="347"/>
      <c r="D48" s="329"/>
      <c r="E48" s="329"/>
      <c r="F48" s="324"/>
    </row>
    <row r="49" spans="1:10" ht="102" x14ac:dyDescent="0.2">
      <c r="A49" s="331"/>
      <c r="B49" s="340" t="s">
        <v>62</v>
      </c>
      <c r="C49" s="347"/>
      <c r="D49" s="329"/>
      <c r="E49" s="324"/>
      <c r="F49" s="324"/>
    </row>
    <row r="50" spans="1:10" x14ac:dyDescent="0.2">
      <c r="A50" s="331"/>
      <c r="B50" s="327"/>
      <c r="C50" s="347">
        <v>1</v>
      </c>
      <c r="D50" s="329" t="s">
        <v>1</v>
      </c>
      <c r="E50" s="343"/>
      <c r="F50" s="323">
        <f>C50*E50</f>
        <v>0</v>
      </c>
    </row>
    <row r="51" spans="1:10" x14ac:dyDescent="0.2">
      <c r="A51" s="339"/>
      <c r="B51" s="321"/>
      <c r="C51" s="345"/>
      <c r="D51" s="319"/>
      <c r="E51" s="318"/>
      <c r="F51" s="318"/>
    </row>
    <row r="52" spans="1:10" x14ac:dyDescent="0.2">
      <c r="A52" s="338"/>
      <c r="B52" s="337"/>
      <c r="C52" s="349"/>
      <c r="D52" s="335"/>
      <c r="E52" s="334"/>
      <c r="F52" s="334"/>
    </row>
    <row r="53" spans="1:10" x14ac:dyDescent="0.2">
      <c r="A53" s="333">
        <f>COUNT($A$8:A50)+1</f>
        <v>10</v>
      </c>
      <c r="B53" s="332" t="s">
        <v>157</v>
      </c>
      <c r="C53" s="347"/>
      <c r="D53" s="202"/>
      <c r="E53" s="323"/>
      <c r="F53" s="201"/>
    </row>
    <row r="54" spans="1:10" ht="25.5" x14ac:dyDescent="0.2">
      <c r="A54" s="331"/>
      <c r="B54" s="105" t="s">
        <v>156</v>
      </c>
      <c r="C54" s="347"/>
      <c r="D54" s="329"/>
      <c r="E54" s="324"/>
      <c r="F54" s="324"/>
    </row>
    <row r="55" spans="1:10" ht="14.25" x14ac:dyDescent="0.2">
      <c r="A55" s="331"/>
      <c r="B55" s="348" t="s">
        <v>77</v>
      </c>
      <c r="C55" s="347">
        <v>10</v>
      </c>
      <c r="D55" s="344" t="s">
        <v>8</v>
      </c>
      <c r="E55" s="343"/>
      <c r="F55" s="323">
        <f>C55*E55</f>
        <v>0</v>
      </c>
    </row>
    <row r="56" spans="1:10" x14ac:dyDescent="0.2">
      <c r="A56" s="339"/>
      <c r="B56" s="346"/>
      <c r="C56" s="345"/>
      <c r="D56" s="353"/>
      <c r="E56" s="318"/>
      <c r="F56" s="318"/>
    </row>
    <row r="57" spans="1:10" x14ac:dyDescent="0.2">
      <c r="A57" s="338"/>
      <c r="B57" s="350"/>
      <c r="C57" s="349"/>
      <c r="D57" s="335"/>
      <c r="E57" s="334"/>
      <c r="F57" s="334"/>
    </row>
    <row r="58" spans="1:10" x14ac:dyDescent="0.2">
      <c r="A58" s="333">
        <f>COUNT($A$8:A47)+1</f>
        <v>9</v>
      </c>
      <c r="B58" s="332" t="s">
        <v>155</v>
      </c>
      <c r="C58" s="347"/>
      <c r="D58" s="329"/>
      <c r="E58" s="323"/>
      <c r="F58" s="323"/>
      <c r="J58" s="383"/>
    </row>
    <row r="59" spans="1:10" ht="25.5" x14ac:dyDescent="0.2">
      <c r="A59" s="331"/>
      <c r="B59" s="382" t="s">
        <v>154</v>
      </c>
      <c r="C59" s="347"/>
      <c r="D59" s="379"/>
      <c r="E59" s="381"/>
      <c r="F59" s="381"/>
      <c r="J59" s="380"/>
    </row>
    <row r="60" spans="1:10" x14ac:dyDescent="0.2">
      <c r="A60" s="331"/>
      <c r="B60" s="375" t="s">
        <v>151</v>
      </c>
      <c r="C60" s="347">
        <v>6</v>
      </c>
      <c r="D60" s="379" t="s">
        <v>1</v>
      </c>
      <c r="E60" s="343"/>
      <c r="F60" s="378">
        <f>C60*E60</f>
        <v>0</v>
      </c>
    </row>
    <row r="61" spans="1:10" x14ac:dyDescent="0.2">
      <c r="A61" s="339"/>
      <c r="B61" s="374"/>
      <c r="C61" s="345"/>
      <c r="D61" s="377"/>
      <c r="E61" s="318"/>
      <c r="F61" s="376"/>
    </row>
    <row r="62" spans="1:10" x14ac:dyDescent="0.2">
      <c r="A62" s="338"/>
      <c r="B62" s="350"/>
      <c r="C62" s="349"/>
      <c r="D62" s="217"/>
      <c r="E62" s="334"/>
      <c r="F62" s="216"/>
    </row>
    <row r="63" spans="1:10" x14ac:dyDescent="0.2">
      <c r="A63" s="333">
        <f>COUNT($A$8:A62)+1</f>
        <v>12</v>
      </c>
      <c r="B63" s="332" t="s">
        <v>153</v>
      </c>
      <c r="C63" s="347"/>
      <c r="D63" s="202"/>
      <c r="E63" s="323"/>
      <c r="F63" s="201"/>
    </row>
    <row r="64" spans="1:10" ht="25.5" x14ac:dyDescent="0.2">
      <c r="A64" s="331"/>
      <c r="B64" s="340" t="s">
        <v>152</v>
      </c>
      <c r="C64" s="347"/>
      <c r="D64" s="329"/>
      <c r="E64" s="324"/>
      <c r="F64" s="324"/>
    </row>
    <row r="65" spans="1:6" x14ac:dyDescent="0.2">
      <c r="A65" s="331"/>
      <c r="B65" s="375" t="s">
        <v>151</v>
      </c>
      <c r="C65" s="347">
        <v>4</v>
      </c>
      <c r="D65" s="329" t="s">
        <v>1</v>
      </c>
      <c r="E65" s="343"/>
      <c r="F65" s="323">
        <f>C65*E65</f>
        <v>0</v>
      </c>
    </row>
    <row r="66" spans="1:6" x14ac:dyDescent="0.2">
      <c r="A66" s="339"/>
      <c r="B66" s="374"/>
      <c r="C66" s="345"/>
      <c r="D66" s="319"/>
      <c r="E66" s="318"/>
      <c r="F66" s="318"/>
    </row>
    <row r="67" spans="1:6" x14ac:dyDescent="0.2">
      <c r="A67" s="338"/>
      <c r="B67" s="350"/>
      <c r="C67" s="349"/>
      <c r="D67" s="335"/>
      <c r="E67" s="334"/>
      <c r="F67" s="334"/>
    </row>
    <row r="68" spans="1:6" x14ac:dyDescent="0.2">
      <c r="A68" s="333">
        <f>COUNT($A$8:A67)+1</f>
        <v>13</v>
      </c>
      <c r="B68" s="332" t="s">
        <v>150</v>
      </c>
      <c r="C68" s="347"/>
      <c r="D68" s="329"/>
      <c r="E68" s="323"/>
      <c r="F68" s="323"/>
    </row>
    <row r="69" spans="1:6" ht="89.25" x14ac:dyDescent="0.2">
      <c r="A69" s="331"/>
      <c r="B69" s="340" t="s">
        <v>149</v>
      </c>
      <c r="C69" s="347"/>
      <c r="D69" s="202"/>
      <c r="E69" s="215"/>
      <c r="F69" s="215"/>
    </row>
    <row r="70" spans="1:6" x14ac:dyDescent="0.2">
      <c r="A70" s="331"/>
      <c r="B70" s="214"/>
      <c r="C70" s="347">
        <v>1</v>
      </c>
      <c r="D70" s="202" t="s">
        <v>1</v>
      </c>
      <c r="E70" s="343"/>
      <c r="F70" s="201">
        <f>C70*E70</f>
        <v>0</v>
      </c>
    </row>
    <row r="71" spans="1:6" x14ac:dyDescent="0.2">
      <c r="A71" s="339"/>
      <c r="B71" s="213"/>
      <c r="C71" s="345"/>
      <c r="D71" s="212"/>
      <c r="E71" s="318"/>
      <c r="F71" s="211"/>
    </row>
    <row r="72" spans="1:6" x14ac:dyDescent="0.2">
      <c r="A72" s="338"/>
      <c r="B72" s="337"/>
      <c r="C72" s="336"/>
      <c r="D72" s="335"/>
      <c r="E72" s="334"/>
      <c r="F72" s="334"/>
    </row>
    <row r="73" spans="1:6" x14ac:dyDescent="0.2">
      <c r="A73" s="333">
        <f>COUNT($A$8:A71)+1</f>
        <v>14</v>
      </c>
      <c r="B73" s="332" t="s">
        <v>58</v>
      </c>
      <c r="C73" s="326"/>
      <c r="D73" s="329"/>
      <c r="E73" s="324"/>
      <c r="F73" s="323"/>
    </row>
    <row r="74" spans="1:6" ht="25.5" x14ac:dyDescent="0.2">
      <c r="A74" s="331"/>
      <c r="B74" s="340" t="s">
        <v>57</v>
      </c>
      <c r="C74" s="326"/>
      <c r="D74" s="329"/>
      <c r="E74" s="324"/>
      <c r="F74" s="323"/>
    </row>
    <row r="75" spans="1:6" ht="14.25" x14ac:dyDescent="0.2">
      <c r="A75" s="331"/>
      <c r="B75" s="327"/>
      <c r="C75" s="326">
        <v>227</v>
      </c>
      <c r="D75" s="344" t="s">
        <v>8</v>
      </c>
      <c r="E75" s="343"/>
      <c r="F75" s="323">
        <f>C75*E75</f>
        <v>0</v>
      </c>
    </row>
    <row r="76" spans="1:6" x14ac:dyDescent="0.2">
      <c r="A76" s="339"/>
      <c r="B76" s="321"/>
      <c r="C76" s="320"/>
      <c r="D76" s="319"/>
      <c r="E76" s="342"/>
      <c r="F76" s="318"/>
    </row>
    <row r="77" spans="1:6" x14ac:dyDescent="0.2">
      <c r="A77" s="338"/>
      <c r="B77" s="337"/>
      <c r="C77" s="336"/>
      <c r="D77" s="335"/>
      <c r="E77" s="334"/>
      <c r="F77" s="334"/>
    </row>
    <row r="78" spans="1:6" x14ac:dyDescent="0.2">
      <c r="A78" s="333">
        <f>COUNT($A$8:A76)+1</f>
        <v>15</v>
      </c>
      <c r="B78" s="332" t="s">
        <v>56</v>
      </c>
      <c r="C78" s="326"/>
      <c r="D78" s="329"/>
      <c r="E78" s="323"/>
      <c r="F78" s="323"/>
    </row>
    <row r="79" spans="1:6" ht="38.25" x14ac:dyDescent="0.2">
      <c r="A79" s="331"/>
      <c r="B79" s="330" t="s">
        <v>55</v>
      </c>
      <c r="C79" s="326"/>
      <c r="D79" s="329"/>
      <c r="E79" s="324"/>
      <c r="F79" s="323"/>
    </row>
    <row r="80" spans="1:6" x14ac:dyDescent="0.2">
      <c r="A80" s="328"/>
      <c r="B80" s="327"/>
      <c r="C80" s="326"/>
      <c r="D80" s="325">
        <v>0.1</v>
      </c>
      <c r="E80" s="324"/>
      <c r="F80" s="323">
        <f>D80*(SUM(F10:F75))</f>
        <v>0</v>
      </c>
    </row>
    <row r="81" spans="1:6" x14ac:dyDescent="0.2">
      <c r="A81" s="322"/>
      <c r="B81" s="321"/>
      <c r="C81" s="320"/>
      <c r="D81" s="319"/>
      <c r="E81" s="318"/>
      <c r="F81" s="318"/>
    </row>
    <row r="82" spans="1:6" x14ac:dyDescent="0.2">
      <c r="A82" s="317"/>
      <c r="B82" s="316" t="s">
        <v>54</v>
      </c>
      <c r="C82" s="315"/>
      <c r="D82" s="314"/>
      <c r="E82" s="313" t="s">
        <v>12</v>
      </c>
      <c r="F82" s="312">
        <f>SUM(F9:F81)</f>
        <v>0</v>
      </c>
    </row>
  </sheetData>
  <sheetProtection algorithmName="SHA-512" hashValue="rmTMBjtATCQOwzldUx9803W2ZuWicnpgtUlO24blqHy1wO1zT6nE7A8Bn6RPZNLhuSmdqSd/pMT90sNoFHURzw==" saltValue="1CfSrCj7kM4qtbSG2MUHFQ==" spinCount="100000" sheet="1" objects="1" scenarios="1"/>
  <pageMargins left="0.78740157480314965" right="0.27559055118110237" top="0.86614173228346458" bottom="0.74803149606299213" header="0.31496062992125984" footer="0.31496062992125984"/>
  <pageSetup paperSize="9" scale="95" orientation="portrait" r:id="rId1"/>
  <headerFooter alignWithMargins="0">
    <oddHeader>&amp;L&amp;"Arial,Navadno"&amp;8ENERGETIKA LJUBLJANA d.o.o.
SEKTOR ZA INVESTICIJE IN RAZVOJ
SLUŽBA ZA PROJEKTIRANJE - PLIN&amp;R&amp;"Arial,Navadno"&amp;8
JPE-SIR-28/23</oddHeader>
    <oddFooter>&amp;C&amp;"Arial,Navadno"&amp;P / &amp;N</oddFooter>
  </headerFooter>
  <rowBreaks count="2" manualBreakCount="2">
    <brk id="46" max="16383" man="1"/>
    <brk id="71" max="16383" man="1"/>
  </rowBreaks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-0.249977111117893"/>
  </sheetPr>
  <dimension ref="A1:F51"/>
  <sheetViews>
    <sheetView zoomScaleNormal="100" zoomScaleSheetLayoutView="115" workbookViewId="0">
      <pane ySplit="5" topLeftCell="A27" activePane="bottomLeft" state="frozen"/>
      <selection activeCell="D31" sqref="D31"/>
      <selection pane="bottomLeft" activeCell="E24" sqref="E24"/>
    </sheetView>
  </sheetViews>
  <sheetFormatPr defaultColWidth="9.140625" defaultRowHeight="12.75" x14ac:dyDescent="0.2"/>
  <cols>
    <col min="1" max="1" width="5.7109375" style="311" customWidth="1"/>
    <col min="2" max="2" width="50.7109375" style="310" customWidth="1"/>
    <col min="3" max="3" width="7.7109375" style="309" customWidth="1"/>
    <col min="4" max="4" width="4.7109375" style="307" customWidth="1"/>
    <col min="5" max="5" width="11.7109375" style="308" customWidth="1"/>
    <col min="6" max="6" width="12.7109375" style="308" customWidth="1"/>
    <col min="7" max="16384" width="9.140625" style="307"/>
  </cols>
  <sheetData>
    <row r="1" spans="1:6" x14ac:dyDescent="0.2">
      <c r="A1" s="368" t="s">
        <v>86</v>
      </c>
      <c r="B1" s="366" t="s">
        <v>4</v>
      </c>
      <c r="C1" s="365"/>
      <c r="D1" s="364"/>
      <c r="E1" s="363"/>
      <c r="F1" s="363"/>
    </row>
    <row r="2" spans="1:6" x14ac:dyDescent="0.2">
      <c r="A2" s="368" t="s">
        <v>85</v>
      </c>
      <c r="B2" s="366" t="s">
        <v>18</v>
      </c>
      <c r="C2" s="365"/>
      <c r="D2" s="364"/>
      <c r="E2" s="363"/>
      <c r="F2" s="363"/>
    </row>
    <row r="3" spans="1:6" x14ac:dyDescent="0.2">
      <c r="A3" s="368" t="s">
        <v>134</v>
      </c>
      <c r="B3" s="366" t="s">
        <v>284</v>
      </c>
      <c r="C3" s="365"/>
      <c r="D3" s="364"/>
      <c r="E3" s="363"/>
      <c r="F3" s="363"/>
    </row>
    <row r="4" spans="1:6" x14ac:dyDescent="0.2">
      <c r="A4" s="367"/>
      <c r="B4" s="366" t="s">
        <v>282</v>
      </c>
      <c r="C4" s="365"/>
      <c r="D4" s="364"/>
      <c r="E4" s="363"/>
      <c r="F4" s="363"/>
    </row>
    <row r="5" spans="1:6" s="310" customFormat="1" ht="76.5" x14ac:dyDescent="0.2">
      <c r="A5" s="362" t="s">
        <v>0</v>
      </c>
      <c r="B5" s="361" t="s">
        <v>7</v>
      </c>
      <c r="C5" s="360" t="s">
        <v>5</v>
      </c>
      <c r="D5" s="360" t="s">
        <v>6</v>
      </c>
      <c r="E5" s="359" t="s">
        <v>9</v>
      </c>
      <c r="F5" s="359" t="s">
        <v>10</v>
      </c>
    </row>
    <row r="6" spans="1:6" ht="15.75" x14ac:dyDescent="0.25">
      <c r="A6" s="358">
        <v>1</v>
      </c>
      <c r="B6" s="357"/>
      <c r="C6" s="356"/>
      <c r="D6" s="355"/>
      <c r="E6" s="354"/>
      <c r="F6" s="354"/>
    </row>
    <row r="7" spans="1:6" x14ac:dyDescent="0.2">
      <c r="A7" s="338"/>
      <c r="B7" s="337"/>
      <c r="C7" s="349"/>
      <c r="D7" s="335"/>
      <c r="E7" s="341"/>
      <c r="F7" s="341"/>
    </row>
    <row r="8" spans="1:6" ht="15.75" x14ac:dyDescent="0.25">
      <c r="A8" s="331">
        <f>COUNT(A6+1)</f>
        <v>1</v>
      </c>
      <c r="B8" s="332" t="s">
        <v>105</v>
      </c>
      <c r="C8" s="371"/>
      <c r="D8" s="370"/>
      <c r="E8" s="369"/>
      <c r="F8" s="369"/>
    </row>
    <row r="9" spans="1:6" ht="25.5" x14ac:dyDescent="0.2">
      <c r="A9" s="331"/>
      <c r="B9" s="105" t="s">
        <v>104</v>
      </c>
      <c r="C9" s="326"/>
      <c r="D9" s="329"/>
      <c r="E9" s="324"/>
      <c r="F9" s="324"/>
    </row>
    <row r="10" spans="1:6" ht="14.25" x14ac:dyDescent="0.2">
      <c r="A10" s="331"/>
      <c r="B10" s="348" t="s">
        <v>129</v>
      </c>
      <c r="C10" s="347">
        <v>72</v>
      </c>
      <c r="D10" s="344" t="s">
        <v>8</v>
      </c>
      <c r="E10" s="343"/>
      <c r="F10" s="323">
        <f>C10*E10</f>
        <v>0</v>
      </c>
    </row>
    <row r="11" spans="1:6" x14ac:dyDescent="0.2">
      <c r="A11" s="339"/>
      <c r="B11" s="346"/>
      <c r="C11" s="345"/>
      <c r="D11" s="353"/>
      <c r="E11" s="318"/>
      <c r="F11" s="318"/>
    </row>
    <row r="12" spans="1:6" x14ac:dyDescent="0.2">
      <c r="A12" s="338"/>
      <c r="B12" s="350"/>
      <c r="C12" s="349"/>
      <c r="D12" s="384"/>
      <c r="E12" s="334"/>
      <c r="F12" s="334"/>
    </row>
    <row r="13" spans="1:6" x14ac:dyDescent="0.2">
      <c r="A13" s="333">
        <f>COUNT($A$8:A12)+1</f>
        <v>2</v>
      </c>
      <c r="B13" s="332" t="s">
        <v>128</v>
      </c>
      <c r="C13" s="347"/>
      <c r="D13" s="329"/>
      <c r="E13" s="324"/>
      <c r="F13" s="324"/>
    </row>
    <row r="14" spans="1:6" x14ac:dyDescent="0.2">
      <c r="A14" s="331"/>
      <c r="B14" s="340" t="s">
        <v>127</v>
      </c>
      <c r="C14" s="347"/>
      <c r="D14" s="329"/>
      <c r="E14" s="324"/>
      <c r="F14" s="324"/>
    </row>
    <row r="15" spans="1:6" x14ac:dyDescent="0.2">
      <c r="A15" s="331"/>
      <c r="B15" s="348" t="s">
        <v>123</v>
      </c>
      <c r="C15" s="347">
        <v>2</v>
      </c>
      <c r="D15" s="329" t="s">
        <v>1</v>
      </c>
      <c r="E15" s="343"/>
      <c r="F15" s="323">
        <f>C15*E15</f>
        <v>0</v>
      </c>
    </row>
    <row r="16" spans="1:6" x14ac:dyDescent="0.2">
      <c r="A16" s="339"/>
      <c r="B16" s="346"/>
      <c r="C16" s="345"/>
      <c r="D16" s="319"/>
      <c r="E16" s="318"/>
      <c r="F16" s="318"/>
    </row>
    <row r="17" spans="1:6" x14ac:dyDescent="0.2">
      <c r="A17" s="333">
        <f>COUNT($A$8:A16)+1</f>
        <v>3</v>
      </c>
      <c r="B17" s="332" t="s">
        <v>126</v>
      </c>
      <c r="C17" s="347"/>
      <c r="D17" s="329"/>
      <c r="E17" s="324"/>
      <c r="F17" s="324"/>
    </row>
    <row r="18" spans="1:6" x14ac:dyDescent="0.2">
      <c r="A18" s="331"/>
      <c r="B18" s="340" t="s">
        <v>125</v>
      </c>
      <c r="C18" s="347"/>
      <c r="D18" s="329"/>
      <c r="E18" s="324"/>
      <c r="F18" s="324"/>
    </row>
    <row r="19" spans="1:6" x14ac:dyDescent="0.2">
      <c r="A19" s="331"/>
      <c r="B19" s="348" t="s">
        <v>123</v>
      </c>
      <c r="C19" s="347">
        <v>1</v>
      </c>
      <c r="D19" s="329" t="s">
        <v>1</v>
      </c>
      <c r="E19" s="343"/>
      <c r="F19" s="323">
        <f>C19*E19</f>
        <v>0</v>
      </c>
    </row>
    <row r="20" spans="1:6" x14ac:dyDescent="0.2">
      <c r="A20" s="339"/>
      <c r="B20" s="346"/>
      <c r="C20" s="345"/>
      <c r="D20" s="319"/>
      <c r="E20" s="318"/>
      <c r="F20" s="318"/>
    </row>
    <row r="21" spans="1:6" x14ac:dyDescent="0.2">
      <c r="A21" s="338"/>
      <c r="B21" s="337"/>
      <c r="C21" s="349"/>
      <c r="D21" s="335"/>
      <c r="E21" s="341"/>
      <c r="F21" s="341"/>
    </row>
    <row r="22" spans="1:6" x14ac:dyDescent="0.2">
      <c r="A22" s="333">
        <f>COUNT($A$8:A21)+1</f>
        <v>4</v>
      </c>
      <c r="B22" s="332" t="s">
        <v>74</v>
      </c>
      <c r="C22" s="347"/>
      <c r="D22" s="329"/>
      <c r="E22" s="324"/>
      <c r="F22" s="324"/>
    </row>
    <row r="23" spans="1:6" ht="25.5" x14ac:dyDescent="0.2">
      <c r="A23" s="331"/>
      <c r="B23" s="340" t="s">
        <v>73</v>
      </c>
      <c r="C23" s="347"/>
      <c r="D23" s="329"/>
      <c r="E23" s="324"/>
      <c r="F23" s="324"/>
    </row>
    <row r="24" spans="1:6" x14ac:dyDescent="0.2">
      <c r="A24" s="331"/>
      <c r="B24" s="348" t="s">
        <v>124</v>
      </c>
      <c r="C24" s="347">
        <v>17</v>
      </c>
      <c r="D24" s="329" t="s">
        <v>1</v>
      </c>
      <c r="E24" s="343"/>
      <c r="F24" s="323">
        <f>C24*E24</f>
        <v>0</v>
      </c>
    </row>
    <row r="25" spans="1:6" x14ac:dyDescent="0.2">
      <c r="A25" s="339"/>
      <c r="B25" s="346"/>
      <c r="C25" s="345"/>
      <c r="D25" s="319"/>
      <c r="E25" s="318"/>
      <c r="F25" s="318"/>
    </row>
    <row r="26" spans="1:6" x14ac:dyDescent="0.2">
      <c r="A26" s="338"/>
      <c r="B26" s="350"/>
      <c r="C26" s="349"/>
      <c r="D26" s="335"/>
      <c r="E26" s="334"/>
      <c r="F26" s="334"/>
    </row>
    <row r="27" spans="1:6" x14ac:dyDescent="0.2">
      <c r="A27" s="333">
        <f>COUNT($A$8:A26)+1</f>
        <v>5</v>
      </c>
      <c r="B27" s="332" t="s">
        <v>116</v>
      </c>
      <c r="C27" s="347"/>
      <c r="D27" s="329"/>
      <c r="E27" s="324"/>
      <c r="F27" s="324"/>
    </row>
    <row r="28" spans="1:6" ht="38.25" x14ac:dyDescent="0.2">
      <c r="A28" s="331"/>
      <c r="B28" s="340" t="s">
        <v>115</v>
      </c>
      <c r="C28" s="347"/>
      <c r="D28" s="329"/>
      <c r="E28" s="324"/>
      <c r="F28" s="324"/>
    </row>
    <row r="29" spans="1:6" x14ac:dyDescent="0.2">
      <c r="A29" s="331"/>
      <c r="B29" s="348" t="s">
        <v>123</v>
      </c>
      <c r="C29" s="347">
        <v>1</v>
      </c>
      <c r="D29" s="329" t="s">
        <v>1</v>
      </c>
      <c r="E29" s="343"/>
      <c r="F29" s="323">
        <f>C29*E29</f>
        <v>0</v>
      </c>
    </row>
    <row r="30" spans="1:6" x14ac:dyDescent="0.2">
      <c r="A30" s="339"/>
      <c r="B30" s="346"/>
      <c r="C30" s="345"/>
      <c r="D30" s="319"/>
      <c r="E30" s="318"/>
      <c r="F30" s="318"/>
    </row>
    <row r="31" spans="1:6" x14ac:dyDescent="0.2">
      <c r="A31" s="338"/>
      <c r="B31" s="350"/>
      <c r="C31" s="349"/>
      <c r="D31" s="335"/>
      <c r="E31" s="334"/>
      <c r="F31" s="334"/>
    </row>
    <row r="32" spans="1:6" x14ac:dyDescent="0.2">
      <c r="A32" s="333">
        <f>COUNT($A$8:A31)+1</f>
        <v>6</v>
      </c>
      <c r="B32" s="332" t="s">
        <v>68</v>
      </c>
      <c r="C32" s="347"/>
      <c r="D32" s="329"/>
      <c r="E32" s="324"/>
      <c r="F32" s="324"/>
    </row>
    <row r="33" spans="1:6" ht="25.5" x14ac:dyDescent="0.2">
      <c r="A33" s="331"/>
      <c r="B33" s="340" t="s">
        <v>67</v>
      </c>
      <c r="C33" s="347"/>
      <c r="D33" s="329"/>
      <c r="E33" s="324"/>
      <c r="F33" s="324"/>
    </row>
    <row r="34" spans="1:6" x14ac:dyDescent="0.2">
      <c r="A34" s="331"/>
      <c r="B34" s="327" t="s">
        <v>66</v>
      </c>
      <c r="C34" s="347">
        <v>2</v>
      </c>
      <c r="D34" s="329" t="s">
        <v>1</v>
      </c>
      <c r="E34" s="343"/>
      <c r="F34" s="323">
        <f>C34*E34</f>
        <v>0</v>
      </c>
    </row>
    <row r="35" spans="1:6" x14ac:dyDescent="0.2">
      <c r="A35" s="339"/>
      <c r="B35" s="321"/>
      <c r="C35" s="345"/>
      <c r="D35" s="319"/>
      <c r="E35" s="318"/>
      <c r="F35" s="318"/>
    </row>
    <row r="36" spans="1:6" x14ac:dyDescent="0.2">
      <c r="A36" s="338"/>
      <c r="B36" s="337"/>
      <c r="C36" s="349"/>
      <c r="D36" s="335"/>
      <c r="E36" s="334"/>
      <c r="F36" s="334"/>
    </row>
    <row r="37" spans="1:6" x14ac:dyDescent="0.2">
      <c r="A37" s="333">
        <f>COUNT($A$8:A35)+1</f>
        <v>7</v>
      </c>
      <c r="B37" s="332" t="s">
        <v>65</v>
      </c>
      <c r="C37" s="347"/>
      <c r="D37" s="329"/>
      <c r="E37" s="329"/>
      <c r="F37" s="324"/>
    </row>
    <row r="38" spans="1:6" ht="102" x14ac:dyDescent="0.2">
      <c r="A38" s="331"/>
      <c r="B38" s="340" t="s">
        <v>64</v>
      </c>
      <c r="C38" s="347"/>
      <c r="D38" s="329"/>
      <c r="E38" s="324"/>
      <c r="F38" s="324"/>
    </row>
    <row r="39" spans="1:6" x14ac:dyDescent="0.2">
      <c r="A39" s="331"/>
      <c r="B39" s="327"/>
      <c r="C39" s="347">
        <v>1</v>
      </c>
      <c r="D39" s="329" t="s">
        <v>1</v>
      </c>
      <c r="E39" s="343"/>
      <c r="F39" s="323">
        <f>C39*E39</f>
        <v>0</v>
      </c>
    </row>
    <row r="40" spans="1:6" x14ac:dyDescent="0.2">
      <c r="A40" s="339"/>
      <c r="B40" s="321"/>
      <c r="C40" s="345"/>
      <c r="D40" s="319"/>
      <c r="E40" s="318"/>
      <c r="F40" s="318"/>
    </row>
    <row r="41" spans="1:6" x14ac:dyDescent="0.2">
      <c r="A41" s="338"/>
      <c r="B41" s="337"/>
      <c r="C41" s="336"/>
      <c r="D41" s="335"/>
      <c r="E41" s="334"/>
      <c r="F41" s="334"/>
    </row>
    <row r="42" spans="1:6" x14ac:dyDescent="0.2">
      <c r="A42" s="333">
        <f>COUNT($A$8:A40)+1</f>
        <v>8</v>
      </c>
      <c r="B42" s="332" t="s">
        <v>58</v>
      </c>
      <c r="C42" s="326"/>
      <c r="D42" s="329"/>
      <c r="E42" s="324"/>
      <c r="F42" s="323"/>
    </row>
    <row r="43" spans="1:6" ht="25.5" x14ac:dyDescent="0.2">
      <c r="A43" s="331"/>
      <c r="B43" s="340" t="s">
        <v>57</v>
      </c>
      <c r="C43" s="326"/>
      <c r="D43" s="329"/>
      <c r="E43" s="324"/>
      <c r="F43" s="323"/>
    </row>
    <row r="44" spans="1:6" ht="14.25" x14ac:dyDescent="0.2">
      <c r="A44" s="331"/>
      <c r="B44" s="327"/>
      <c r="C44" s="326">
        <v>72</v>
      </c>
      <c r="D44" s="344" t="s">
        <v>8</v>
      </c>
      <c r="E44" s="343"/>
      <c r="F44" s="323">
        <f>C44*E44</f>
        <v>0</v>
      </c>
    </row>
    <row r="45" spans="1:6" x14ac:dyDescent="0.2">
      <c r="A45" s="339"/>
      <c r="B45" s="321"/>
      <c r="C45" s="320"/>
      <c r="D45" s="319"/>
      <c r="E45" s="342"/>
      <c r="F45" s="318"/>
    </row>
    <row r="46" spans="1:6" x14ac:dyDescent="0.2">
      <c r="A46" s="338"/>
      <c r="B46" s="337"/>
      <c r="C46" s="336"/>
      <c r="D46" s="335"/>
      <c r="E46" s="334"/>
      <c r="F46" s="334"/>
    </row>
    <row r="47" spans="1:6" x14ac:dyDescent="0.2">
      <c r="A47" s="333">
        <f>COUNT($A$8:A45)+1</f>
        <v>9</v>
      </c>
      <c r="B47" s="332" t="s">
        <v>56</v>
      </c>
      <c r="C47" s="326"/>
      <c r="D47" s="329"/>
      <c r="E47" s="323"/>
      <c r="F47" s="323"/>
    </row>
    <row r="48" spans="1:6" ht="38.25" x14ac:dyDescent="0.2">
      <c r="A48" s="331"/>
      <c r="B48" s="330" t="s">
        <v>55</v>
      </c>
      <c r="C48" s="326"/>
      <c r="D48" s="329"/>
      <c r="E48" s="324"/>
      <c r="F48" s="323"/>
    </row>
    <row r="49" spans="1:6" x14ac:dyDescent="0.2">
      <c r="A49" s="328"/>
      <c r="B49" s="327"/>
      <c r="C49" s="326"/>
      <c r="D49" s="325">
        <v>0.1</v>
      </c>
      <c r="E49" s="324"/>
      <c r="F49" s="323">
        <f>D49*(SUM(F10:F44))</f>
        <v>0</v>
      </c>
    </row>
    <row r="50" spans="1:6" x14ac:dyDescent="0.2">
      <c r="A50" s="322"/>
      <c r="B50" s="321"/>
      <c r="C50" s="320"/>
      <c r="D50" s="319"/>
      <c r="E50" s="318"/>
      <c r="F50" s="318"/>
    </row>
    <row r="51" spans="1:6" x14ac:dyDescent="0.2">
      <c r="A51" s="317"/>
      <c r="B51" s="316" t="s">
        <v>54</v>
      </c>
      <c r="C51" s="315"/>
      <c r="D51" s="314"/>
      <c r="E51" s="313" t="s">
        <v>12</v>
      </c>
      <c r="F51" s="312">
        <f>SUM(F9:F50)</f>
        <v>0</v>
      </c>
    </row>
  </sheetData>
  <sheetProtection algorithmName="SHA-512" hashValue="c33T+qvhHlY5+3PUbPCY5MMLRcQAa5i8QSiP17qN9VrcrXHcyXizLM7XPPmuQYgVNG73hogziHJBxehNBTuBEQ==" saltValue="FA5AMMT1FqpWrIO8/IgqhQ==" spinCount="100000" sheet="1" objects="1" scenarios="1"/>
  <pageMargins left="0.78740157480314965" right="0.27559055118110237" top="0.86614173228346458" bottom="0.74803149606299213" header="0.31496062992125984" footer="0.31496062992125984"/>
  <pageSetup paperSize="9" scale="95" orientation="portrait" r:id="rId1"/>
  <headerFooter alignWithMargins="0">
    <oddHeader>&amp;L&amp;"Arial,Navadno"&amp;8ENERGETIKA LJUBLJANA d.o.o.
SEKTOR ZA INVESTICIJE IN RAZVOJ
SLUŽBA ZA PROJEKTIRANJE - PLIN&amp;R&amp;"Arial,Navadno"&amp;8
JPE-SIR-28/23</oddHeader>
    <oddFooter>&amp;C&amp;"Arial,Navadno"&amp;P / &amp;N</oddFooter>
  </headerFooter>
  <rowBreaks count="1" manualBreakCount="1">
    <brk id="40" max="16383" man="1"/>
  </rowBreaks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-0.249977111117893"/>
  </sheetPr>
  <dimension ref="A1:J99"/>
  <sheetViews>
    <sheetView topLeftCell="A67" zoomScaleNormal="100" zoomScaleSheetLayoutView="115" workbookViewId="0">
      <selection activeCell="B92" sqref="B92"/>
    </sheetView>
  </sheetViews>
  <sheetFormatPr defaultColWidth="9.140625" defaultRowHeight="12.75" x14ac:dyDescent="0.2"/>
  <cols>
    <col min="1" max="1" width="5.7109375" style="311" customWidth="1"/>
    <col min="2" max="2" width="50.7109375" style="310" customWidth="1"/>
    <col min="3" max="3" width="7.7109375" style="309" customWidth="1"/>
    <col min="4" max="4" width="4.7109375" style="307" customWidth="1"/>
    <col min="5" max="5" width="11.7109375" style="308" customWidth="1"/>
    <col min="6" max="6" width="12.7109375" style="308" customWidth="1"/>
    <col min="7" max="16384" width="9.140625" style="307"/>
  </cols>
  <sheetData>
    <row r="1" spans="1:6" x14ac:dyDescent="0.2">
      <c r="A1" s="368" t="s">
        <v>86</v>
      </c>
      <c r="B1" s="366" t="s">
        <v>4</v>
      </c>
      <c r="C1" s="365"/>
      <c r="D1" s="364"/>
      <c r="E1" s="363"/>
      <c r="F1" s="363"/>
    </row>
    <row r="2" spans="1:6" x14ac:dyDescent="0.2">
      <c r="A2" s="368" t="s">
        <v>85</v>
      </c>
      <c r="B2" s="366" t="s">
        <v>18</v>
      </c>
      <c r="C2" s="365"/>
      <c r="D2" s="364"/>
      <c r="E2" s="363"/>
      <c r="F2" s="363"/>
    </row>
    <row r="3" spans="1:6" x14ac:dyDescent="0.2">
      <c r="A3" s="368" t="s">
        <v>133</v>
      </c>
      <c r="B3" s="366" t="s">
        <v>288</v>
      </c>
      <c r="C3" s="365"/>
      <c r="D3" s="364"/>
      <c r="E3" s="363"/>
      <c r="F3" s="363"/>
    </row>
    <row r="4" spans="1:6" x14ac:dyDescent="0.2">
      <c r="A4" s="367"/>
      <c r="B4" s="366" t="s">
        <v>287</v>
      </c>
      <c r="C4" s="365"/>
      <c r="D4" s="364"/>
      <c r="E4" s="363"/>
      <c r="F4" s="363"/>
    </row>
    <row r="5" spans="1:6" s="310" customFormat="1" ht="76.5" x14ac:dyDescent="0.2">
      <c r="A5" s="362" t="s">
        <v>0</v>
      </c>
      <c r="B5" s="361" t="s">
        <v>7</v>
      </c>
      <c r="C5" s="360" t="s">
        <v>5</v>
      </c>
      <c r="D5" s="360" t="s">
        <v>6</v>
      </c>
      <c r="E5" s="359" t="s">
        <v>9</v>
      </c>
      <c r="F5" s="359" t="s">
        <v>10</v>
      </c>
    </row>
    <row r="6" spans="1:6" x14ac:dyDescent="0.2">
      <c r="A6" s="338"/>
      <c r="B6" s="337"/>
      <c r="C6" s="349"/>
      <c r="D6" s="335"/>
      <c r="E6" s="341"/>
      <c r="F6" s="341"/>
    </row>
    <row r="7" spans="1:6" x14ac:dyDescent="0.2">
      <c r="A7" s="338"/>
      <c r="B7" s="350"/>
      <c r="C7" s="349"/>
      <c r="D7" s="384"/>
      <c r="E7" s="334"/>
      <c r="F7" s="334"/>
    </row>
    <row r="8" spans="1:6" x14ac:dyDescent="0.2">
      <c r="A8" s="331">
        <f>COUNT($A$6:A6)+1</f>
        <v>1</v>
      </c>
      <c r="B8" s="332" t="s">
        <v>84</v>
      </c>
      <c r="C8" s="347"/>
      <c r="D8" s="329"/>
      <c r="E8" s="324"/>
      <c r="F8" s="324"/>
    </row>
    <row r="9" spans="1:6" ht="25.5" x14ac:dyDescent="0.2">
      <c r="A9" s="331"/>
      <c r="B9" s="105" t="s">
        <v>83</v>
      </c>
      <c r="C9" s="347"/>
      <c r="D9" s="329"/>
      <c r="E9" s="324"/>
      <c r="F9" s="324"/>
    </row>
    <row r="10" spans="1:6" ht="14.25" x14ac:dyDescent="0.2">
      <c r="A10" s="331"/>
      <c r="B10" s="348" t="s">
        <v>203</v>
      </c>
      <c r="C10" s="347">
        <v>407</v>
      </c>
      <c r="D10" s="344" t="s">
        <v>8</v>
      </c>
      <c r="E10" s="343"/>
      <c r="F10" s="323">
        <f>C10*E10</f>
        <v>0</v>
      </c>
    </row>
    <row r="11" spans="1:6" x14ac:dyDescent="0.2">
      <c r="A11" s="339"/>
      <c r="B11" s="346"/>
      <c r="C11" s="345"/>
      <c r="D11" s="353"/>
      <c r="E11" s="318"/>
      <c r="F11" s="318"/>
    </row>
    <row r="12" spans="1:6" x14ac:dyDescent="0.2">
      <c r="A12" s="338"/>
      <c r="B12" s="350"/>
      <c r="C12" s="349"/>
      <c r="D12" s="384"/>
      <c r="E12" s="334"/>
      <c r="F12" s="334"/>
    </row>
    <row r="13" spans="1:6" x14ac:dyDescent="0.2">
      <c r="A13" s="333">
        <f>COUNT($A$6:A12)+1</f>
        <v>2</v>
      </c>
      <c r="B13" s="332" t="s">
        <v>128</v>
      </c>
      <c r="C13" s="347"/>
      <c r="D13" s="329"/>
      <c r="E13" s="324"/>
      <c r="F13" s="324"/>
    </row>
    <row r="14" spans="1:6" x14ac:dyDescent="0.2">
      <c r="A14" s="331"/>
      <c r="B14" s="340" t="s">
        <v>127</v>
      </c>
      <c r="C14" s="347"/>
      <c r="D14" s="329"/>
      <c r="E14" s="324"/>
      <c r="F14" s="324"/>
    </row>
    <row r="15" spans="1:6" x14ac:dyDescent="0.2">
      <c r="A15" s="331"/>
      <c r="B15" s="348" t="s">
        <v>201</v>
      </c>
      <c r="C15" s="347">
        <v>3</v>
      </c>
      <c r="D15" s="329" t="s">
        <v>1</v>
      </c>
      <c r="E15" s="343"/>
      <c r="F15" s="323">
        <f>C15*E15</f>
        <v>0</v>
      </c>
    </row>
    <row r="16" spans="1:6" x14ac:dyDescent="0.2">
      <c r="A16" s="339"/>
      <c r="B16" s="346"/>
      <c r="C16" s="345"/>
      <c r="D16" s="319"/>
      <c r="E16" s="318"/>
      <c r="F16" s="318"/>
    </row>
    <row r="17" spans="1:6" x14ac:dyDescent="0.2">
      <c r="A17" s="338"/>
      <c r="B17" s="337"/>
      <c r="C17" s="349"/>
      <c r="D17" s="335"/>
      <c r="E17" s="341"/>
      <c r="F17" s="341"/>
    </row>
    <row r="18" spans="1:6" x14ac:dyDescent="0.2">
      <c r="A18" s="333">
        <f>COUNT($A$6:A17)+1</f>
        <v>3</v>
      </c>
      <c r="B18" s="332" t="s">
        <v>126</v>
      </c>
      <c r="C18" s="347"/>
      <c r="D18" s="329"/>
      <c r="E18" s="324"/>
      <c r="F18" s="324"/>
    </row>
    <row r="19" spans="1:6" x14ac:dyDescent="0.2">
      <c r="A19" s="331"/>
      <c r="B19" s="340" t="s">
        <v>125</v>
      </c>
      <c r="C19" s="347"/>
      <c r="D19" s="329"/>
      <c r="E19" s="324"/>
      <c r="F19" s="324"/>
    </row>
    <row r="20" spans="1:6" x14ac:dyDescent="0.2">
      <c r="A20" s="331"/>
      <c r="B20" s="348" t="s">
        <v>201</v>
      </c>
      <c r="C20" s="347">
        <v>2</v>
      </c>
      <c r="D20" s="329" t="s">
        <v>1</v>
      </c>
      <c r="E20" s="343"/>
      <c r="F20" s="323">
        <f>C20*E20</f>
        <v>0</v>
      </c>
    </row>
    <row r="21" spans="1:6" x14ac:dyDescent="0.2">
      <c r="A21" s="339"/>
      <c r="B21" s="346"/>
      <c r="C21" s="345"/>
      <c r="D21" s="319"/>
      <c r="E21" s="318"/>
      <c r="F21" s="318"/>
    </row>
    <row r="22" spans="1:6" x14ac:dyDescent="0.2">
      <c r="A22" s="338"/>
      <c r="B22" s="337"/>
      <c r="C22" s="349"/>
      <c r="D22" s="335"/>
      <c r="E22" s="341"/>
      <c r="F22" s="341"/>
    </row>
    <row r="23" spans="1:6" x14ac:dyDescent="0.2">
      <c r="A23" s="333">
        <f>COUNT($A$6:A22)+1</f>
        <v>4</v>
      </c>
      <c r="B23" s="332" t="s">
        <v>120</v>
      </c>
      <c r="C23" s="347"/>
      <c r="D23" s="329"/>
      <c r="E23" s="324"/>
      <c r="F23" s="324"/>
    </row>
    <row r="24" spans="1:6" x14ac:dyDescent="0.2">
      <c r="A24" s="331"/>
      <c r="B24" s="340" t="s">
        <v>119</v>
      </c>
      <c r="C24" s="347"/>
      <c r="D24" s="329"/>
      <c r="E24" s="324"/>
      <c r="F24" s="324"/>
    </row>
    <row r="25" spans="1:6" x14ac:dyDescent="0.2">
      <c r="A25" s="331"/>
      <c r="B25" s="348" t="s">
        <v>138</v>
      </c>
      <c r="C25" s="347">
        <v>1</v>
      </c>
      <c r="D25" s="329" t="s">
        <v>1</v>
      </c>
      <c r="E25" s="343"/>
      <c r="F25" s="323">
        <f>C25*E25</f>
        <v>0</v>
      </c>
    </row>
    <row r="26" spans="1:6" x14ac:dyDescent="0.2">
      <c r="A26" s="339"/>
      <c r="B26" s="346"/>
      <c r="C26" s="345"/>
      <c r="D26" s="319"/>
      <c r="E26" s="318"/>
      <c r="F26" s="318"/>
    </row>
    <row r="27" spans="1:6" x14ac:dyDescent="0.2">
      <c r="A27" s="338"/>
      <c r="B27" s="337"/>
      <c r="C27" s="349"/>
      <c r="D27" s="335"/>
      <c r="E27" s="341"/>
      <c r="F27" s="341"/>
    </row>
    <row r="28" spans="1:6" x14ac:dyDescent="0.2">
      <c r="A28" s="333">
        <f>COUNT($A$6:A25)+1</f>
        <v>5</v>
      </c>
      <c r="B28" s="332" t="s">
        <v>76</v>
      </c>
      <c r="C28" s="347"/>
      <c r="D28" s="329"/>
      <c r="E28" s="324"/>
      <c r="F28" s="324"/>
    </row>
    <row r="29" spans="1:6" x14ac:dyDescent="0.2">
      <c r="A29" s="331"/>
      <c r="B29" s="340" t="s">
        <v>75</v>
      </c>
      <c r="C29" s="347"/>
      <c r="D29" s="329"/>
      <c r="E29" s="324"/>
      <c r="F29" s="324"/>
    </row>
    <row r="30" spans="1:6" x14ac:dyDescent="0.2">
      <c r="A30" s="331"/>
      <c r="B30" s="348" t="s">
        <v>139</v>
      </c>
      <c r="C30" s="347">
        <v>1</v>
      </c>
      <c r="D30" s="329" t="s">
        <v>1</v>
      </c>
      <c r="E30" s="343"/>
      <c r="F30" s="323">
        <f>C30*E30</f>
        <v>0</v>
      </c>
    </row>
    <row r="31" spans="1:6" x14ac:dyDescent="0.2">
      <c r="A31" s="339"/>
      <c r="B31" s="346"/>
      <c r="C31" s="345"/>
      <c r="D31" s="319"/>
      <c r="E31" s="318"/>
      <c r="F31" s="318"/>
    </row>
    <row r="32" spans="1:6" x14ac:dyDescent="0.2">
      <c r="A32" s="338"/>
      <c r="B32" s="337"/>
      <c r="C32" s="349"/>
      <c r="D32" s="335"/>
      <c r="E32" s="341"/>
      <c r="F32" s="341"/>
    </row>
    <row r="33" spans="1:6" x14ac:dyDescent="0.2">
      <c r="A33" s="333">
        <f>COUNT($A$6:A32)+1</f>
        <v>6</v>
      </c>
      <c r="B33" s="332" t="s">
        <v>74</v>
      </c>
      <c r="C33" s="347"/>
      <c r="D33" s="329"/>
      <c r="E33" s="324"/>
      <c r="F33" s="324"/>
    </row>
    <row r="34" spans="1:6" ht="25.5" x14ac:dyDescent="0.2">
      <c r="A34" s="331"/>
      <c r="B34" s="340" t="s">
        <v>73</v>
      </c>
      <c r="C34" s="347"/>
      <c r="D34" s="329"/>
      <c r="E34" s="324"/>
      <c r="F34" s="324"/>
    </row>
    <row r="35" spans="1:6" x14ac:dyDescent="0.2">
      <c r="A35" s="331"/>
      <c r="B35" s="348" t="s">
        <v>124</v>
      </c>
      <c r="C35" s="347">
        <v>1</v>
      </c>
      <c r="D35" s="329" t="s">
        <v>1</v>
      </c>
      <c r="E35" s="343"/>
      <c r="F35" s="323">
        <f>C35*E35</f>
        <v>0</v>
      </c>
    </row>
    <row r="36" spans="1:6" x14ac:dyDescent="0.2">
      <c r="A36" s="331"/>
      <c r="B36" s="348" t="s">
        <v>139</v>
      </c>
      <c r="C36" s="347">
        <v>51</v>
      </c>
      <c r="D36" s="329" t="s">
        <v>1</v>
      </c>
      <c r="E36" s="343"/>
      <c r="F36" s="323">
        <f>C36*E36</f>
        <v>0</v>
      </c>
    </row>
    <row r="37" spans="1:6" x14ac:dyDescent="0.2">
      <c r="A37" s="339"/>
      <c r="B37" s="346"/>
      <c r="C37" s="345"/>
      <c r="D37" s="319"/>
      <c r="E37" s="318"/>
      <c r="F37" s="318"/>
    </row>
    <row r="38" spans="1:6" x14ac:dyDescent="0.2">
      <c r="A38" s="338"/>
      <c r="B38" s="337"/>
      <c r="C38" s="349"/>
      <c r="D38" s="335"/>
      <c r="E38" s="334"/>
      <c r="F38" s="341"/>
    </row>
    <row r="39" spans="1:6" x14ac:dyDescent="0.2">
      <c r="A39" s="333">
        <f>COUNT($A$6:A38)+1</f>
        <v>7</v>
      </c>
      <c r="B39" s="332" t="s">
        <v>71</v>
      </c>
      <c r="C39" s="347"/>
      <c r="D39" s="329"/>
      <c r="E39" s="323"/>
      <c r="F39" s="324"/>
    </row>
    <row r="40" spans="1:6" ht="25.5" x14ac:dyDescent="0.2">
      <c r="A40" s="331"/>
      <c r="B40" s="340" t="s">
        <v>70</v>
      </c>
      <c r="C40" s="347"/>
      <c r="D40" s="329"/>
      <c r="E40" s="324"/>
      <c r="F40" s="324"/>
    </row>
    <row r="41" spans="1:6" x14ac:dyDescent="0.2">
      <c r="A41" s="331"/>
      <c r="B41" s="348" t="s">
        <v>286</v>
      </c>
      <c r="C41" s="347">
        <v>1</v>
      </c>
      <c r="D41" s="329" t="s">
        <v>1</v>
      </c>
      <c r="E41" s="343"/>
      <c r="F41" s="323">
        <f>C41*E41</f>
        <v>0</v>
      </c>
    </row>
    <row r="42" spans="1:6" x14ac:dyDescent="0.2">
      <c r="A42" s="331"/>
      <c r="B42" s="348" t="s">
        <v>138</v>
      </c>
      <c r="C42" s="347">
        <v>2</v>
      </c>
      <c r="D42" s="329" t="s">
        <v>1</v>
      </c>
      <c r="E42" s="343"/>
      <c r="F42" s="323">
        <f>C42*E42</f>
        <v>0</v>
      </c>
    </row>
    <row r="43" spans="1:6" x14ac:dyDescent="0.2">
      <c r="A43" s="339"/>
      <c r="B43" s="346"/>
      <c r="C43" s="345"/>
      <c r="D43" s="319"/>
      <c r="E43" s="318"/>
      <c r="F43" s="318"/>
    </row>
    <row r="44" spans="1:6" x14ac:dyDescent="0.2">
      <c r="A44" s="338"/>
      <c r="B44" s="350"/>
      <c r="C44" s="349"/>
      <c r="D44" s="335"/>
      <c r="E44" s="334"/>
      <c r="F44" s="334"/>
    </row>
    <row r="45" spans="1:6" x14ac:dyDescent="0.2">
      <c r="A45" s="333">
        <f>COUNT($A$6:A44)+1</f>
        <v>8</v>
      </c>
      <c r="B45" s="332" t="s">
        <v>116</v>
      </c>
      <c r="C45" s="347"/>
      <c r="D45" s="329"/>
      <c r="E45" s="324"/>
      <c r="F45" s="324"/>
    </row>
    <row r="46" spans="1:6" ht="38.25" x14ac:dyDescent="0.2">
      <c r="A46" s="331"/>
      <c r="B46" s="340" t="s">
        <v>115</v>
      </c>
      <c r="C46" s="347"/>
      <c r="D46" s="329"/>
      <c r="E46" s="324"/>
      <c r="F46" s="324"/>
    </row>
    <row r="47" spans="1:6" x14ac:dyDescent="0.2">
      <c r="A47" s="331"/>
      <c r="B47" s="348" t="s">
        <v>201</v>
      </c>
      <c r="C47" s="347">
        <v>1</v>
      </c>
      <c r="D47" s="329" t="s">
        <v>1</v>
      </c>
      <c r="E47" s="343"/>
      <c r="F47" s="323">
        <f>C47*E47</f>
        <v>0</v>
      </c>
    </row>
    <row r="48" spans="1:6" x14ac:dyDescent="0.2">
      <c r="A48" s="339"/>
      <c r="B48" s="346"/>
      <c r="C48" s="345"/>
      <c r="D48" s="319"/>
      <c r="E48" s="318"/>
      <c r="F48" s="318"/>
    </row>
    <row r="49" spans="1:6" x14ac:dyDescent="0.2">
      <c r="A49" s="338"/>
      <c r="B49" s="350"/>
      <c r="C49" s="349"/>
      <c r="D49" s="335"/>
      <c r="E49" s="334"/>
      <c r="F49" s="334"/>
    </row>
    <row r="50" spans="1:6" x14ac:dyDescent="0.2">
      <c r="A50" s="333">
        <f>COUNT($A$6:A49)+1</f>
        <v>9</v>
      </c>
      <c r="B50" s="332" t="s">
        <v>68</v>
      </c>
      <c r="C50" s="347"/>
      <c r="D50" s="329"/>
      <c r="E50" s="324"/>
      <c r="F50" s="324"/>
    </row>
    <row r="51" spans="1:6" ht="25.5" x14ac:dyDescent="0.2">
      <c r="A51" s="331"/>
      <c r="B51" s="340" t="s">
        <v>67</v>
      </c>
      <c r="C51" s="347"/>
      <c r="D51" s="329"/>
      <c r="E51" s="324"/>
      <c r="F51" s="324"/>
    </row>
    <row r="52" spans="1:6" x14ac:dyDescent="0.2">
      <c r="A52" s="331"/>
      <c r="B52" s="327" t="s">
        <v>66</v>
      </c>
      <c r="C52" s="347">
        <v>4</v>
      </c>
      <c r="D52" s="329" t="s">
        <v>1</v>
      </c>
      <c r="E52" s="343"/>
      <c r="F52" s="323">
        <f>C52*E52</f>
        <v>0</v>
      </c>
    </row>
    <row r="53" spans="1:6" x14ac:dyDescent="0.2">
      <c r="A53" s="339"/>
      <c r="B53" s="321"/>
      <c r="C53" s="345"/>
      <c r="D53" s="319"/>
      <c r="E53" s="318"/>
      <c r="F53" s="318"/>
    </row>
    <row r="54" spans="1:6" x14ac:dyDescent="0.2">
      <c r="A54" s="338"/>
      <c r="B54" s="337"/>
      <c r="C54" s="349"/>
      <c r="D54" s="335"/>
      <c r="E54" s="341"/>
      <c r="F54" s="341"/>
    </row>
    <row r="55" spans="1:6" x14ac:dyDescent="0.2">
      <c r="A55" s="333">
        <f>COUNT($A$6:A52)+1</f>
        <v>10</v>
      </c>
      <c r="B55" s="332" t="s">
        <v>65</v>
      </c>
      <c r="C55" s="347"/>
      <c r="D55" s="329"/>
      <c r="E55" s="324"/>
      <c r="F55" s="324"/>
    </row>
    <row r="56" spans="1:6" ht="102" x14ac:dyDescent="0.2">
      <c r="A56" s="331"/>
      <c r="B56" s="340" t="s">
        <v>64</v>
      </c>
      <c r="C56" s="347"/>
      <c r="D56" s="329"/>
      <c r="E56" s="324"/>
      <c r="F56" s="324"/>
    </row>
    <row r="57" spans="1:6" x14ac:dyDescent="0.2">
      <c r="A57" s="331"/>
      <c r="B57" s="327"/>
      <c r="C57" s="347">
        <v>1</v>
      </c>
      <c r="D57" s="329" t="s">
        <v>1</v>
      </c>
      <c r="E57" s="343"/>
      <c r="F57" s="323">
        <f>C57*E57</f>
        <v>0</v>
      </c>
    </row>
    <row r="58" spans="1:6" x14ac:dyDescent="0.2">
      <c r="A58" s="339"/>
      <c r="B58" s="321"/>
      <c r="C58" s="345"/>
      <c r="D58" s="319"/>
      <c r="E58" s="318"/>
      <c r="F58" s="318"/>
    </row>
    <row r="59" spans="1:6" x14ac:dyDescent="0.2">
      <c r="A59" s="338"/>
      <c r="B59" s="337"/>
      <c r="C59" s="349"/>
      <c r="D59" s="335"/>
      <c r="E59" s="334"/>
      <c r="F59" s="334"/>
    </row>
    <row r="60" spans="1:6" x14ac:dyDescent="0.2">
      <c r="A60" s="333">
        <f>COUNT($A$6:A57)+1</f>
        <v>11</v>
      </c>
      <c r="B60" s="332" t="s">
        <v>63</v>
      </c>
      <c r="C60" s="347"/>
      <c r="D60" s="329"/>
      <c r="E60" s="329"/>
      <c r="F60" s="324"/>
    </row>
    <row r="61" spans="1:6" ht="102" x14ac:dyDescent="0.2">
      <c r="A61" s="331"/>
      <c r="B61" s="340" t="s">
        <v>62</v>
      </c>
      <c r="C61" s="347"/>
      <c r="D61" s="329"/>
      <c r="E61" s="324"/>
      <c r="F61" s="324"/>
    </row>
    <row r="62" spans="1:6" x14ac:dyDescent="0.2">
      <c r="A62" s="331"/>
      <c r="B62" s="327"/>
      <c r="C62" s="347">
        <v>1</v>
      </c>
      <c r="D62" s="329" t="s">
        <v>1</v>
      </c>
      <c r="E62" s="343"/>
      <c r="F62" s="323">
        <f>C62*E62</f>
        <v>0</v>
      </c>
    </row>
    <row r="63" spans="1:6" x14ac:dyDescent="0.2">
      <c r="A63" s="339"/>
      <c r="B63" s="321"/>
      <c r="C63" s="345"/>
      <c r="D63" s="319"/>
      <c r="E63" s="318"/>
      <c r="F63" s="318"/>
    </row>
    <row r="64" spans="1:6" x14ac:dyDescent="0.2">
      <c r="A64" s="338"/>
      <c r="B64" s="337"/>
      <c r="C64" s="349"/>
      <c r="D64" s="335"/>
      <c r="E64" s="334"/>
      <c r="F64" s="334"/>
    </row>
    <row r="65" spans="1:10" x14ac:dyDescent="0.2">
      <c r="A65" s="333">
        <f>COUNT($A$6:A62)+1</f>
        <v>12</v>
      </c>
      <c r="B65" s="332" t="s">
        <v>157</v>
      </c>
      <c r="C65" s="347"/>
      <c r="D65" s="202"/>
      <c r="E65" s="323"/>
      <c r="F65" s="201"/>
    </row>
    <row r="66" spans="1:10" ht="25.5" x14ac:dyDescent="0.2">
      <c r="A66" s="331"/>
      <c r="B66" s="105" t="s">
        <v>156</v>
      </c>
      <c r="C66" s="347"/>
      <c r="D66" s="329"/>
      <c r="E66" s="324"/>
      <c r="F66" s="324"/>
    </row>
    <row r="67" spans="1:10" ht="14.25" x14ac:dyDescent="0.2">
      <c r="A67" s="331"/>
      <c r="B67" s="348" t="s">
        <v>117</v>
      </c>
      <c r="C67" s="347">
        <v>10</v>
      </c>
      <c r="D67" s="344" t="s">
        <v>8</v>
      </c>
      <c r="E67" s="343"/>
      <c r="F67" s="323">
        <f>C67*E67</f>
        <v>0</v>
      </c>
    </row>
    <row r="68" spans="1:10" x14ac:dyDescent="0.2">
      <c r="A68" s="339"/>
      <c r="B68" s="346"/>
      <c r="C68" s="345"/>
      <c r="D68" s="353"/>
      <c r="E68" s="318"/>
      <c r="F68" s="318"/>
    </row>
    <row r="69" spans="1:10" x14ac:dyDescent="0.2">
      <c r="A69" s="338"/>
      <c r="B69" s="350"/>
      <c r="C69" s="349"/>
      <c r="D69" s="335"/>
      <c r="E69" s="334"/>
      <c r="F69" s="334"/>
    </row>
    <row r="70" spans="1:10" x14ac:dyDescent="0.2">
      <c r="A70" s="333">
        <f>COUNT($A$6:A69)+1</f>
        <v>13</v>
      </c>
      <c r="B70" s="332" t="s">
        <v>155</v>
      </c>
      <c r="C70" s="347"/>
      <c r="D70" s="329"/>
      <c r="E70" s="323"/>
      <c r="F70" s="323"/>
      <c r="J70" s="383"/>
    </row>
    <row r="71" spans="1:10" ht="25.5" x14ac:dyDescent="0.2">
      <c r="A71" s="331"/>
      <c r="B71" s="382" t="s">
        <v>154</v>
      </c>
      <c r="C71" s="347"/>
      <c r="D71" s="379"/>
      <c r="E71" s="381"/>
      <c r="F71" s="381"/>
      <c r="J71" s="380"/>
    </row>
    <row r="72" spans="1:10" x14ac:dyDescent="0.2">
      <c r="A72" s="331"/>
      <c r="B72" s="375" t="s">
        <v>285</v>
      </c>
      <c r="C72" s="347">
        <v>6</v>
      </c>
      <c r="D72" s="379" t="s">
        <v>1</v>
      </c>
      <c r="E72" s="343"/>
      <c r="F72" s="378">
        <f>C72*E72</f>
        <v>0</v>
      </c>
    </row>
    <row r="73" spans="1:10" x14ac:dyDescent="0.2">
      <c r="A73" s="339"/>
      <c r="B73" s="374"/>
      <c r="C73" s="345"/>
      <c r="D73" s="377"/>
      <c r="E73" s="318"/>
      <c r="F73" s="376"/>
    </row>
    <row r="74" spans="1:10" x14ac:dyDescent="0.2">
      <c r="A74" s="338"/>
      <c r="B74" s="350"/>
      <c r="C74" s="349"/>
      <c r="D74" s="217"/>
      <c r="E74" s="334"/>
      <c r="F74" s="216"/>
    </row>
    <row r="75" spans="1:10" x14ac:dyDescent="0.2">
      <c r="A75" s="333">
        <f>COUNT($A$6:A74)+1</f>
        <v>14</v>
      </c>
      <c r="B75" s="332" t="s">
        <v>153</v>
      </c>
      <c r="C75" s="347"/>
      <c r="D75" s="202"/>
      <c r="E75" s="323"/>
      <c r="F75" s="201"/>
    </row>
    <row r="76" spans="1:10" ht="25.5" x14ac:dyDescent="0.2">
      <c r="A76" s="331"/>
      <c r="B76" s="340" t="s">
        <v>152</v>
      </c>
      <c r="C76" s="347"/>
      <c r="D76" s="329"/>
      <c r="E76" s="324"/>
      <c r="F76" s="324"/>
    </row>
    <row r="77" spans="1:10" x14ac:dyDescent="0.2">
      <c r="A77" s="331"/>
      <c r="B77" s="375" t="s">
        <v>285</v>
      </c>
      <c r="C77" s="347">
        <v>4</v>
      </c>
      <c r="D77" s="329" t="s">
        <v>1</v>
      </c>
      <c r="E77" s="343"/>
      <c r="F77" s="323">
        <f>C77*E77</f>
        <v>0</v>
      </c>
    </row>
    <row r="78" spans="1:10" x14ac:dyDescent="0.2">
      <c r="A78" s="339"/>
      <c r="B78" s="374"/>
      <c r="C78" s="345"/>
      <c r="D78" s="319"/>
      <c r="E78" s="318"/>
      <c r="F78" s="318"/>
    </row>
    <row r="79" spans="1:10" x14ac:dyDescent="0.2">
      <c r="A79" s="338"/>
      <c r="B79" s="350"/>
      <c r="C79" s="349"/>
      <c r="D79" s="335"/>
      <c r="E79" s="334"/>
      <c r="F79" s="334"/>
    </row>
    <row r="80" spans="1:10" x14ac:dyDescent="0.2">
      <c r="A80" s="333">
        <f>COUNT($A$6:A79)+1</f>
        <v>15</v>
      </c>
      <c r="B80" s="332" t="s">
        <v>150</v>
      </c>
      <c r="C80" s="347"/>
      <c r="D80" s="329"/>
      <c r="E80" s="323"/>
      <c r="F80" s="323"/>
    </row>
    <row r="81" spans="1:6" ht="89.25" x14ac:dyDescent="0.2">
      <c r="A81" s="331"/>
      <c r="B81" s="340" t="s">
        <v>149</v>
      </c>
      <c r="C81" s="347"/>
      <c r="D81" s="202"/>
      <c r="E81" s="215"/>
      <c r="F81" s="215"/>
    </row>
    <row r="82" spans="1:6" x14ac:dyDescent="0.2">
      <c r="A82" s="331"/>
      <c r="B82" s="214"/>
      <c r="C82" s="347">
        <v>1</v>
      </c>
      <c r="D82" s="202" t="s">
        <v>1</v>
      </c>
      <c r="E82" s="343"/>
      <c r="F82" s="201">
        <f>C82*E82</f>
        <v>0</v>
      </c>
    </row>
    <row r="83" spans="1:6" x14ac:dyDescent="0.2">
      <c r="A83" s="339"/>
      <c r="B83" s="213"/>
      <c r="C83" s="345"/>
      <c r="D83" s="212"/>
      <c r="E83" s="318"/>
      <c r="F83" s="211"/>
    </row>
    <row r="84" spans="1:6" x14ac:dyDescent="0.2">
      <c r="A84" s="338"/>
      <c r="B84" s="337"/>
      <c r="C84" s="336"/>
      <c r="D84" s="335"/>
      <c r="E84" s="334"/>
      <c r="F84" s="334"/>
    </row>
    <row r="85" spans="1:6" x14ac:dyDescent="0.2">
      <c r="A85" s="333">
        <f>COUNT($A$6:A83)+1</f>
        <v>16</v>
      </c>
      <c r="B85" s="332" t="s">
        <v>58</v>
      </c>
      <c r="C85" s="326"/>
      <c r="D85" s="329"/>
      <c r="E85" s="324"/>
      <c r="F85" s="323"/>
    </row>
    <row r="86" spans="1:6" ht="25.5" x14ac:dyDescent="0.2">
      <c r="A86" s="331"/>
      <c r="B86" s="340" t="s">
        <v>57</v>
      </c>
      <c r="C86" s="326"/>
      <c r="D86" s="329"/>
      <c r="E86" s="324"/>
      <c r="F86" s="323"/>
    </row>
    <row r="87" spans="1:6" ht="14.25" x14ac:dyDescent="0.2">
      <c r="A87" s="331"/>
      <c r="B87" s="327"/>
      <c r="C87" s="326">
        <v>407</v>
      </c>
      <c r="D87" s="344" t="s">
        <v>8</v>
      </c>
      <c r="E87" s="343"/>
      <c r="F87" s="323">
        <f>C87*E87</f>
        <v>0</v>
      </c>
    </row>
    <row r="88" spans="1:6" x14ac:dyDescent="0.2">
      <c r="A88" s="339"/>
      <c r="B88" s="321"/>
      <c r="C88" s="320"/>
      <c r="D88" s="319"/>
      <c r="E88" s="342"/>
      <c r="F88" s="318"/>
    </row>
    <row r="89" spans="1:6" x14ac:dyDescent="0.2">
      <c r="A89" s="338"/>
      <c r="B89" s="337"/>
      <c r="C89" s="336"/>
      <c r="D89" s="335"/>
      <c r="E89" s="341"/>
      <c r="F89" s="334"/>
    </row>
    <row r="90" spans="1:6" x14ac:dyDescent="0.2">
      <c r="A90" s="333">
        <f>COUNT($A$6:A88)+1</f>
        <v>17</v>
      </c>
      <c r="B90" s="332" t="s">
        <v>170</v>
      </c>
      <c r="C90" s="326"/>
      <c r="D90" s="329"/>
      <c r="E90" s="324"/>
      <c r="F90" s="323"/>
    </row>
    <row r="91" spans="1:6" ht="25.5" x14ac:dyDescent="0.2">
      <c r="A91" s="331"/>
      <c r="B91" s="340" t="s">
        <v>459</v>
      </c>
      <c r="C91" s="326"/>
      <c r="D91" s="329"/>
      <c r="E91" s="324"/>
      <c r="F91" s="324"/>
    </row>
    <row r="92" spans="1:6" x14ac:dyDescent="0.2">
      <c r="A92" s="331"/>
      <c r="B92" s="327"/>
      <c r="C92" s="326"/>
      <c r="D92" s="325">
        <v>0.02</v>
      </c>
      <c r="E92" s="323"/>
      <c r="F92" s="323">
        <f>D92*(SUM(F6:F87))</f>
        <v>0</v>
      </c>
    </row>
    <row r="93" spans="1:6" x14ac:dyDescent="0.2">
      <c r="A93" s="339"/>
      <c r="B93" s="321"/>
      <c r="C93" s="320"/>
      <c r="D93" s="319"/>
      <c r="E93" s="318"/>
      <c r="F93" s="318"/>
    </row>
    <row r="94" spans="1:6" x14ac:dyDescent="0.2">
      <c r="A94" s="338"/>
      <c r="B94" s="337"/>
      <c r="C94" s="336"/>
      <c r="D94" s="335"/>
      <c r="E94" s="334"/>
      <c r="F94" s="334"/>
    </row>
    <row r="95" spans="1:6" x14ac:dyDescent="0.2">
      <c r="A95" s="333">
        <f>COUNT($A$6:A93)+1</f>
        <v>18</v>
      </c>
      <c r="B95" s="332" t="s">
        <v>56</v>
      </c>
      <c r="C95" s="326"/>
      <c r="D95" s="329"/>
      <c r="E95" s="323"/>
      <c r="F95" s="323"/>
    </row>
    <row r="96" spans="1:6" ht="38.25" x14ac:dyDescent="0.2">
      <c r="A96" s="331"/>
      <c r="B96" s="330" t="s">
        <v>55</v>
      </c>
      <c r="C96" s="326"/>
      <c r="D96" s="329"/>
      <c r="E96" s="324"/>
      <c r="F96" s="323"/>
    </row>
    <row r="97" spans="1:6" x14ac:dyDescent="0.2">
      <c r="A97" s="328"/>
      <c r="B97" s="327"/>
      <c r="C97" s="326"/>
      <c r="D97" s="325">
        <v>0.1</v>
      </c>
      <c r="E97" s="324"/>
      <c r="F97" s="323">
        <f>D97*(SUM(F6:F87))</f>
        <v>0</v>
      </c>
    </row>
    <row r="98" spans="1:6" x14ac:dyDescent="0.2">
      <c r="A98" s="322"/>
      <c r="B98" s="321"/>
      <c r="C98" s="320"/>
      <c r="D98" s="319"/>
      <c r="E98" s="318"/>
      <c r="F98" s="318"/>
    </row>
    <row r="99" spans="1:6" x14ac:dyDescent="0.2">
      <c r="A99" s="317"/>
      <c r="B99" s="316" t="s">
        <v>54</v>
      </c>
      <c r="C99" s="315"/>
      <c r="D99" s="314"/>
      <c r="E99" s="313" t="s">
        <v>12</v>
      </c>
      <c r="F99" s="312">
        <f>SUM(F6:F98)</f>
        <v>0</v>
      </c>
    </row>
  </sheetData>
  <sheetProtection password="CF65" sheet="1" objects="1" scenarios="1"/>
  <pageMargins left="0.78740157480314965" right="0.27559055118110237" top="0.86614173228346458" bottom="0.74803149606299213" header="0.31496062992125984" footer="0.31496062992125984"/>
  <pageSetup paperSize="9" scale="95" orientation="portrait" r:id="rId1"/>
  <headerFooter alignWithMargins="0">
    <oddHeader>&amp;L&amp;"Arial,Navadno"&amp;8ENERGETIKA LJUBLJANA d.o.o.
SEKTOR ZA INVESTICIJE IN RAZVOJ
SLUŽBA ZA PROJEKTIRANJE - PLIN&amp;R&amp;"Arial,Navadno"&amp;8
JPE-SIR-28/23</oddHeader>
    <oddFooter>&amp;C&amp;"Arial,Navadno"&amp;P / &amp;N</oddFooter>
  </headerFooter>
  <rowBreaks count="2" manualBreakCount="2">
    <brk id="48" max="16383" man="1"/>
    <brk id="78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1:F155"/>
  <sheetViews>
    <sheetView topLeftCell="A130" zoomScaleNormal="100" zoomScaleSheetLayoutView="100" workbookViewId="0">
      <selection activeCell="E29" sqref="E29"/>
    </sheetView>
  </sheetViews>
  <sheetFormatPr defaultColWidth="9.140625" defaultRowHeight="12.75" x14ac:dyDescent="0.2"/>
  <cols>
    <col min="1" max="1" width="5.7109375" style="450" customWidth="1"/>
    <col min="2" max="2" width="50.7109375" style="449" customWidth="1"/>
    <col min="3" max="3" width="7.7109375" style="447" customWidth="1"/>
    <col min="4" max="4" width="4.7109375" style="21" customWidth="1"/>
    <col min="5" max="5" width="11.7109375" style="448" customWidth="1"/>
    <col min="6" max="6" width="12.7109375" style="447" customWidth="1"/>
    <col min="7" max="16384" width="9.140625" style="21"/>
  </cols>
  <sheetData>
    <row r="1" spans="1:6" x14ac:dyDescent="0.2">
      <c r="A1" s="496" t="s">
        <v>399</v>
      </c>
      <c r="B1" s="27" t="s">
        <v>4</v>
      </c>
      <c r="C1" s="450"/>
      <c r="D1" s="495"/>
    </row>
    <row r="2" spans="1:6" x14ac:dyDescent="0.2">
      <c r="A2" s="496" t="s">
        <v>398</v>
      </c>
      <c r="B2" s="27" t="s">
        <v>18</v>
      </c>
      <c r="C2" s="450"/>
      <c r="D2" s="495"/>
    </row>
    <row r="3" spans="1:6" x14ac:dyDescent="0.2">
      <c r="A3" s="496" t="s">
        <v>397</v>
      </c>
      <c r="B3" s="27" t="s">
        <v>396</v>
      </c>
      <c r="C3" s="450"/>
      <c r="D3" s="495"/>
    </row>
    <row r="4" spans="1:6" x14ac:dyDescent="0.2">
      <c r="A4" s="496"/>
      <c r="B4" s="27" t="s">
        <v>395</v>
      </c>
      <c r="C4" s="450"/>
      <c r="D4" s="495"/>
    </row>
    <row r="5" spans="1:6" ht="76.5" x14ac:dyDescent="0.2">
      <c r="A5" s="28" t="s">
        <v>0</v>
      </c>
      <c r="B5" s="494" t="s">
        <v>7</v>
      </c>
      <c r="C5" s="29" t="s">
        <v>5</v>
      </c>
      <c r="D5" s="29" t="s">
        <v>6</v>
      </c>
      <c r="E5" s="30" t="s">
        <v>9</v>
      </c>
      <c r="F5" s="30" t="s">
        <v>10</v>
      </c>
    </row>
    <row r="6" spans="1:6" x14ac:dyDescent="0.2">
      <c r="A6" s="470">
        <v>1</v>
      </c>
      <c r="B6" s="469"/>
      <c r="C6" s="467"/>
      <c r="D6" s="22"/>
      <c r="E6" s="468"/>
      <c r="F6" s="467"/>
    </row>
    <row r="7" spans="1:6" s="451" customFormat="1" x14ac:dyDescent="0.2">
      <c r="A7" s="53">
        <f>COUNT(A6+1)</f>
        <v>1</v>
      </c>
      <c r="B7" s="54" t="s">
        <v>394</v>
      </c>
      <c r="C7" s="55"/>
      <c r="D7" s="17"/>
      <c r="E7" s="23"/>
      <c r="F7" s="23"/>
    </row>
    <row r="8" spans="1:6" s="451" customFormat="1" ht="323.25" customHeight="1" x14ac:dyDescent="0.2">
      <c r="A8" s="53"/>
      <c r="B8" s="491" t="s">
        <v>393</v>
      </c>
      <c r="C8" s="55"/>
      <c r="D8" s="17"/>
      <c r="E8" s="23"/>
      <c r="F8" s="23"/>
    </row>
    <row r="9" spans="1:6" s="451" customFormat="1" ht="14.25" x14ac:dyDescent="0.2">
      <c r="A9" s="53"/>
      <c r="B9" s="24" t="s">
        <v>392</v>
      </c>
      <c r="C9" s="25">
        <v>7</v>
      </c>
      <c r="D9" s="17" t="s">
        <v>8</v>
      </c>
      <c r="E9" s="56"/>
      <c r="F9" s="23">
        <f>C9*E9</f>
        <v>0</v>
      </c>
    </row>
    <row r="10" spans="1:6" s="451" customFormat="1" x14ac:dyDescent="0.2">
      <c r="A10" s="473"/>
      <c r="B10" s="472"/>
      <c r="C10" s="26"/>
      <c r="D10" s="57"/>
      <c r="E10" s="471"/>
      <c r="F10" s="471"/>
    </row>
    <row r="11" spans="1:6" s="451" customFormat="1" x14ac:dyDescent="0.2">
      <c r="A11" s="470"/>
      <c r="B11" s="469"/>
      <c r="C11" s="467"/>
      <c r="D11" s="22"/>
      <c r="E11" s="468"/>
      <c r="F11" s="467"/>
    </row>
    <row r="12" spans="1:6" s="451" customFormat="1" x14ac:dyDescent="0.2">
      <c r="A12" s="53">
        <f>COUNT($A$7:A10)+1</f>
        <v>2</v>
      </c>
      <c r="B12" s="54" t="s">
        <v>391</v>
      </c>
      <c r="C12" s="55"/>
      <c r="D12" s="17"/>
      <c r="E12" s="23"/>
      <c r="F12" s="23"/>
    </row>
    <row r="13" spans="1:6" s="451" customFormat="1" ht="63.75" x14ac:dyDescent="0.2">
      <c r="A13" s="53"/>
      <c r="B13" s="491" t="s">
        <v>390</v>
      </c>
      <c r="C13" s="55"/>
      <c r="D13" s="17"/>
      <c r="E13" s="23"/>
      <c r="F13" s="23"/>
    </row>
    <row r="14" spans="1:6" s="451" customFormat="1" x14ac:dyDescent="0.2">
      <c r="A14" s="487"/>
      <c r="B14" s="476" t="s">
        <v>389</v>
      </c>
      <c r="C14" s="465"/>
      <c r="D14" s="465"/>
      <c r="E14" s="463"/>
      <c r="F14" s="463"/>
    </row>
    <row r="15" spans="1:6" s="451" customFormat="1" x14ac:dyDescent="0.2">
      <c r="A15" s="479"/>
      <c r="B15" s="478" t="s">
        <v>388</v>
      </c>
      <c r="C15" s="465"/>
      <c r="D15" s="465"/>
      <c r="E15" s="463"/>
      <c r="F15" s="463"/>
    </row>
    <row r="16" spans="1:6" s="451" customFormat="1" x14ac:dyDescent="0.2">
      <c r="A16" s="493"/>
      <c r="B16" s="476" t="s">
        <v>332</v>
      </c>
      <c r="C16" s="465"/>
      <c r="D16" s="465"/>
      <c r="E16" s="463"/>
      <c r="F16" s="463"/>
    </row>
    <row r="17" spans="1:6" s="451" customFormat="1" ht="14.25" x14ac:dyDescent="0.2">
      <c r="A17" s="53"/>
      <c r="B17" s="24" t="s">
        <v>387</v>
      </c>
      <c r="C17" s="25">
        <v>2</v>
      </c>
      <c r="D17" s="17" t="s">
        <v>1</v>
      </c>
      <c r="E17" s="56"/>
      <c r="F17" s="23">
        <f>C17*E17</f>
        <v>0</v>
      </c>
    </row>
    <row r="18" spans="1:6" s="451" customFormat="1" x14ac:dyDescent="0.2">
      <c r="A18" s="473"/>
      <c r="B18" s="472"/>
      <c r="C18" s="26"/>
      <c r="D18" s="57"/>
      <c r="E18" s="471"/>
      <c r="F18" s="471"/>
    </row>
    <row r="19" spans="1:6" s="451" customFormat="1" x14ac:dyDescent="0.2">
      <c r="A19" s="470"/>
      <c r="B19" s="469"/>
      <c r="C19" s="467"/>
      <c r="D19" s="22"/>
      <c r="E19" s="468"/>
      <c r="F19" s="467"/>
    </row>
    <row r="20" spans="1:6" s="451" customFormat="1" x14ac:dyDescent="0.2">
      <c r="A20" s="53">
        <f>COUNT($A$7:A19)+1</f>
        <v>3</v>
      </c>
      <c r="B20" s="54" t="s">
        <v>386</v>
      </c>
      <c r="C20" s="55"/>
      <c r="D20" s="17"/>
      <c r="E20" s="23"/>
      <c r="F20" s="23"/>
    </row>
    <row r="21" spans="1:6" s="451" customFormat="1" ht="51" x14ac:dyDescent="0.2">
      <c r="A21" s="53"/>
      <c r="B21" s="491" t="s">
        <v>385</v>
      </c>
      <c r="C21" s="55"/>
      <c r="D21" s="17"/>
      <c r="E21" s="23"/>
      <c r="F21" s="23"/>
    </row>
    <row r="22" spans="1:6" s="451" customFormat="1" x14ac:dyDescent="0.2">
      <c r="A22" s="493"/>
      <c r="B22" s="476" t="s">
        <v>332</v>
      </c>
      <c r="C22" s="465"/>
      <c r="D22" s="465"/>
      <c r="E22" s="463"/>
      <c r="F22" s="463"/>
    </row>
    <row r="23" spans="1:6" s="451" customFormat="1" x14ac:dyDescent="0.2">
      <c r="A23" s="53"/>
      <c r="B23" s="24" t="s">
        <v>379</v>
      </c>
      <c r="C23" s="25">
        <v>2</v>
      </c>
      <c r="D23" s="17" t="s">
        <v>1</v>
      </c>
      <c r="E23" s="56"/>
      <c r="F23" s="23">
        <f>C23*E23</f>
        <v>0</v>
      </c>
    </row>
    <row r="24" spans="1:6" s="451" customFormat="1" x14ac:dyDescent="0.2">
      <c r="A24" s="473"/>
      <c r="B24" s="472"/>
      <c r="C24" s="26"/>
      <c r="D24" s="57"/>
      <c r="E24" s="471"/>
      <c r="F24" s="471"/>
    </row>
    <row r="25" spans="1:6" s="451" customFormat="1" x14ac:dyDescent="0.2">
      <c r="A25" s="470"/>
      <c r="B25" s="469"/>
      <c r="C25" s="467"/>
      <c r="D25" s="22"/>
      <c r="E25" s="468"/>
      <c r="F25" s="467"/>
    </row>
    <row r="26" spans="1:6" s="451" customFormat="1" x14ac:dyDescent="0.2">
      <c r="A26" s="53">
        <f>COUNT($A$7:A25)+1</f>
        <v>4</v>
      </c>
      <c r="B26" s="54" t="s">
        <v>384</v>
      </c>
      <c r="C26" s="55"/>
      <c r="D26" s="17"/>
      <c r="E26" s="23"/>
      <c r="F26" s="23"/>
    </row>
    <row r="27" spans="1:6" s="451" customFormat="1" ht="51" x14ac:dyDescent="0.2">
      <c r="A27" s="53"/>
      <c r="B27" s="491" t="s">
        <v>383</v>
      </c>
      <c r="C27" s="55"/>
      <c r="D27" s="17"/>
      <c r="E27" s="23"/>
      <c r="F27" s="23"/>
    </row>
    <row r="28" spans="1:6" s="451" customFormat="1" x14ac:dyDescent="0.2">
      <c r="A28" s="493"/>
      <c r="B28" s="476" t="s">
        <v>332</v>
      </c>
      <c r="C28" s="465"/>
      <c r="D28" s="465"/>
      <c r="E28" s="463"/>
      <c r="F28" s="463"/>
    </row>
    <row r="29" spans="1:6" s="451" customFormat="1" x14ac:dyDescent="0.2">
      <c r="A29" s="53"/>
      <c r="B29" s="24" t="s">
        <v>382</v>
      </c>
      <c r="C29" s="25">
        <v>2</v>
      </c>
      <c r="D29" s="17" t="s">
        <v>1</v>
      </c>
      <c r="E29" s="56"/>
      <c r="F29" s="23">
        <f>C29*E29</f>
        <v>0</v>
      </c>
    </row>
    <row r="30" spans="1:6" s="451" customFormat="1" x14ac:dyDescent="0.2">
      <c r="A30" s="473"/>
      <c r="B30" s="472"/>
      <c r="C30" s="26"/>
      <c r="D30" s="57"/>
      <c r="E30" s="471"/>
      <c r="F30" s="471"/>
    </row>
    <row r="31" spans="1:6" s="451" customFormat="1" x14ac:dyDescent="0.2">
      <c r="A31" s="470"/>
      <c r="B31" s="469"/>
      <c r="C31" s="467"/>
      <c r="D31" s="22"/>
      <c r="E31" s="468"/>
      <c r="F31" s="467"/>
    </row>
    <row r="32" spans="1:6" s="451" customFormat="1" x14ac:dyDescent="0.2">
      <c r="A32" s="53">
        <f>COUNT($A$7:A31)+1</f>
        <v>5</v>
      </c>
      <c r="B32" s="54" t="s">
        <v>381</v>
      </c>
      <c r="C32" s="55"/>
      <c r="D32" s="17"/>
      <c r="E32" s="23"/>
      <c r="F32" s="23"/>
    </row>
    <row r="33" spans="1:6" s="451" customFormat="1" ht="76.5" x14ac:dyDescent="0.2">
      <c r="A33" s="53"/>
      <c r="B33" s="491" t="s">
        <v>380</v>
      </c>
      <c r="C33" s="55"/>
      <c r="D33" s="17"/>
      <c r="E33" s="23"/>
      <c r="F33" s="23"/>
    </row>
    <row r="34" spans="1:6" s="451" customFormat="1" x14ac:dyDescent="0.2">
      <c r="A34" s="493"/>
      <c r="B34" s="476" t="s">
        <v>332</v>
      </c>
      <c r="C34" s="465"/>
      <c r="D34" s="465"/>
      <c r="E34" s="463"/>
      <c r="F34" s="463"/>
    </row>
    <row r="35" spans="1:6" s="451" customFormat="1" x14ac:dyDescent="0.2">
      <c r="A35" s="53"/>
      <c r="B35" s="24" t="s">
        <v>379</v>
      </c>
      <c r="C35" s="25">
        <v>4</v>
      </c>
      <c r="D35" s="17" t="s">
        <v>1</v>
      </c>
      <c r="E35" s="56"/>
      <c r="F35" s="23">
        <f>C35*E35</f>
        <v>0</v>
      </c>
    </row>
    <row r="36" spans="1:6" s="451" customFormat="1" x14ac:dyDescent="0.2">
      <c r="A36" s="473"/>
      <c r="B36" s="472"/>
      <c r="C36" s="26"/>
      <c r="D36" s="57"/>
      <c r="E36" s="471"/>
      <c r="F36" s="471"/>
    </row>
    <row r="37" spans="1:6" s="451" customFormat="1" x14ac:dyDescent="0.2">
      <c r="A37" s="470"/>
      <c r="B37" s="469"/>
      <c r="C37" s="467"/>
      <c r="D37" s="22"/>
      <c r="E37" s="468"/>
      <c r="F37" s="467"/>
    </row>
    <row r="38" spans="1:6" s="451" customFormat="1" x14ac:dyDescent="0.2">
      <c r="A38" s="53">
        <f>COUNT($A$7:A37)+1</f>
        <v>6</v>
      </c>
      <c r="B38" s="54" t="s">
        <v>378</v>
      </c>
      <c r="C38" s="55"/>
      <c r="D38" s="17"/>
      <c r="E38" s="23"/>
      <c r="F38" s="23"/>
    </row>
    <row r="39" spans="1:6" s="451" customFormat="1" ht="38.25" x14ac:dyDescent="0.2">
      <c r="A39" s="53"/>
      <c r="B39" s="491" t="s">
        <v>377</v>
      </c>
      <c r="C39" s="55"/>
      <c r="D39" s="17"/>
      <c r="E39" s="23"/>
      <c r="F39" s="23"/>
    </row>
    <row r="40" spans="1:6" s="451" customFormat="1" x14ac:dyDescent="0.2">
      <c r="A40" s="493"/>
      <c r="B40" s="476" t="s">
        <v>332</v>
      </c>
      <c r="C40" s="465"/>
      <c r="D40" s="465"/>
      <c r="E40" s="463"/>
      <c r="F40" s="463"/>
    </row>
    <row r="41" spans="1:6" s="451" customFormat="1" ht="14.25" x14ac:dyDescent="0.2">
      <c r="A41" s="53"/>
      <c r="B41" s="24" t="s">
        <v>376</v>
      </c>
      <c r="C41" s="25">
        <v>11</v>
      </c>
      <c r="D41" s="17" t="s">
        <v>328</v>
      </c>
      <c r="E41" s="56"/>
      <c r="F41" s="23">
        <f>C41*E41</f>
        <v>0</v>
      </c>
    </row>
    <row r="42" spans="1:6" s="451" customFormat="1" x14ac:dyDescent="0.2">
      <c r="A42" s="473"/>
      <c r="B42" s="472"/>
      <c r="C42" s="26"/>
      <c r="D42" s="57"/>
      <c r="E42" s="471"/>
      <c r="F42" s="471"/>
    </row>
    <row r="43" spans="1:6" s="492" customFormat="1" x14ac:dyDescent="0.2">
      <c r="A43" s="470"/>
      <c r="B43" s="469"/>
      <c r="C43" s="467"/>
      <c r="D43" s="22"/>
      <c r="E43" s="468"/>
      <c r="F43" s="467"/>
    </row>
    <row r="44" spans="1:6" s="451" customFormat="1" x14ac:dyDescent="0.2">
      <c r="A44" s="53">
        <f>COUNT($A$5:A43)+1</f>
        <v>8</v>
      </c>
      <c r="B44" s="54" t="s">
        <v>375</v>
      </c>
      <c r="C44" s="55"/>
      <c r="D44" s="17"/>
      <c r="E44" s="23"/>
      <c r="F44" s="23"/>
    </row>
    <row r="45" spans="1:6" s="451" customFormat="1" ht="25.5" x14ac:dyDescent="0.2">
      <c r="A45" s="53"/>
      <c r="B45" s="491" t="s">
        <v>374</v>
      </c>
      <c r="C45" s="55"/>
      <c r="D45" s="17"/>
      <c r="E45" s="23"/>
      <c r="F45" s="23"/>
    </row>
    <row r="46" spans="1:6" s="451" customFormat="1" x14ac:dyDescent="0.2">
      <c r="A46" s="53"/>
      <c r="B46" s="24" t="s">
        <v>343</v>
      </c>
      <c r="C46" s="25">
        <v>1</v>
      </c>
      <c r="D46" s="17" t="s">
        <v>1</v>
      </c>
      <c r="E46" s="56"/>
      <c r="F46" s="23">
        <f>C46*E46</f>
        <v>0</v>
      </c>
    </row>
    <row r="47" spans="1:6" s="451" customFormat="1" x14ac:dyDescent="0.2">
      <c r="A47" s="473"/>
      <c r="B47" s="472"/>
      <c r="C47" s="26"/>
      <c r="D47" s="57"/>
      <c r="E47" s="471"/>
      <c r="F47" s="471"/>
    </row>
    <row r="48" spans="1:6" s="451" customFormat="1" x14ac:dyDescent="0.2">
      <c r="A48" s="470"/>
      <c r="B48" s="469"/>
      <c r="C48" s="467"/>
      <c r="D48" s="22"/>
      <c r="E48" s="468"/>
      <c r="F48" s="467"/>
    </row>
    <row r="49" spans="1:6" s="451" customFormat="1" x14ac:dyDescent="0.2">
      <c r="A49" s="53">
        <f>COUNT($A$7:A48)+1</f>
        <v>8</v>
      </c>
      <c r="B49" s="54" t="s">
        <v>373</v>
      </c>
      <c r="C49" s="55"/>
      <c r="D49" s="17"/>
      <c r="E49" s="23"/>
      <c r="F49" s="23"/>
    </row>
    <row r="50" spans="1:6" s="451" customFormat="1" ht="69" customHeight="1" x14ac:dyDescent="0.2">
      <c r="A50" s="53"/>
      <c r="B50" s="491" t="s">
        <v>372</v>
      </c>
      <c r="C50" s="55"/>
      <c r="D50" s="17"/>
      <c r="E50" s="23"/>
      <c r="F50" s="23"/>
    </row>
    <row r="51" spans="1:6" s="451" customFormat="1" x14ac:dyDescent="0.2">
      <c r="A51" s="53"/>
      <c r="B51" s="24"/>
      <c r="C51" s="25">
        <v>1</v>
      </c>
      <c r="D51" s="17" t="s">
        <v>1</v>
      </c>
      <c r="E51" s="56"/>
      <c r="F51" s="23">
        <f>C51*E51</f>
        <v>0</v>
      </c>
    </row>
    <row r="52" spans="1:6" s="451" customFormat="1" ht="12" customHeight="1" x14ac:dyDescent="0.2">
      <c r="A52" s="473"/>
      <c r="B52" s="472"/>
      <c r="C52" s="26"/>
      <c r="D52" s="57"/>
      <c r="E52" s="471"/>
      <c r="F52" s="471"/>
    </row>
    <row r="53" spans="1:6" s="451" customFormat="1" x14ac:dyDescent="0.2">
      <c r="A53" s="470"/>
      <c r="B53" s="469"/>
      <c r="C53" s="467"/>
      <c r="D53" s="22"/>
      <c r="E53" s="468"/>
      <c r="F53" s="467"/>
    </row>
    <row r="54" spans="1:6" s="451" customFormat="1" x14ac:dyDescent="0.2">
      <c r="A54" s="53">
        <f>COUNT($A$5:A53)+1</f>
        <v>10</v>
      </c>
      <c r="B54" s="54" t="s">
        <v>371</v>
      </c>
      <c r="C54" s="55"/>
      <c r="D54" s="17"/>
      <c r="E54" s="23"/>
      <c r="F54" s="23"/>
    </row>
    <row r="55" spans="1:6" s="451" customFormat="1" ht="55.5" customHeight="1" x14ac:dyDescent="0.2">
      <c r="A55" s="53"/>
      <c r="B55" s="491" t="s">
        <v>370</v>
      </c>
      <c r="C55" s="55"/>
      <c r="D55" s="17"/>
      <c r="E55" s="23"/>
      <c r="F55" s="23"/>
    </row>
    <row r="56" spans="1:6" s="451" customFormat="1" x14ac:dyDescent="0.2">
      <c r="A56" s="53"/>
      <c r="B56" s="24" t="s">
        <v>369</v>
      </c>
      <c r="C56" s="25">
        <v>6</v>
      </c>
      <c r="D56" s="17" t="s">
        <v>27</v>
      </c>
      <c r="E56" s="56"/>
      <c r="F56" s="23">
        <f>C56*E56</f>
        <v>0</v>
      </c>
    </row>
    <row r="57" spans="1:6" s="451" customFormat="1" x14ac:dyDescent="0.2">
      <c r="A57" s="473"/>
      <c r="B57" s="472"/>
      <c r="C57" s="26"/>
      <c r="D57" s="57"/>
      <c r="E57" s="471"/>
      <c r="F57" s="471"/>
    </row>
    <row r="58" spans="1:6" s="451" customFormat="1" x14ac:dyDescent="0.2">
      <c r="A58" s="470"/>
      <c r="B58" s="469"/>
      <c r="C58" s="467"/>
      <c r="D58" s="22"/>
      <c r="E58" s="468"/>
      <c r="F58" s="467"/>
    </row>
    <row r="59" spans="1:6" s="451" customFormat="1" x14ac:dyDescent="0.2">
      <c r="A59" s="53">
        <f>COUNT($A$6:A58)+1</f>
        <v>11</v>
      </c>
      <c r="B59" s="54" t="s">
        <v>368</v>
      </c>
      <c r="C59" s="55"/>
      <c r="D59" s="17"/>
      <c r="E59" s="23"/>
      <c r="F59" s="23"/>
    </row>
    <row r="60" spans="1:6" s="451" customFormat="1" ht="51" x14ac:dyDescent="0.2">
      <c r="A60" s="53"/>
      <c r="B60" s="24" t="s">
        <v>367</v>
      </c>
      <c r="C60" s="25"/>
      <c r="D60" s="17"/>
      <c r="E60" s="23"/>
      <c r="F60" s="23"/>
    </row>
    <row r="61" spans="1:6" s="451" customFormat="1" x14ac:dyDescent="0.2">
      <c r="A61" s="479"/>
      <c r="B61" s="474" t="s">
        <v>366</v>
      </c>
      <c r="C61" s="483"/>
      <c r="D61" s="482"/>
      <c r="E61" s="462"/>
      <c r="F61" s="481"/>
    </row>
    <row r="62" spans="1:6" s="451" customFormat="1" x14ac:dyDescent="0.2">
      <c r="A62" s="53"/>
      <c r="B62" s="24" t="s">
        <v>365</v>
      </c>
      <c r="C62" s="25">
        <v>4</v>
      </c>
      <c r="D62" s="17" t="s">
        <v>1</v>
      </c>
      <c r="E62" s="56"/>
      <c r="F62" s="23">
        <f>C62*E62</f>
        <v>0</v>
      </c>
    </row>
    <row r="63" spans="1:6" s="451" customFormat="1" x14ac:dyDescent="0.2">
      <c r="A63" s="473"/>
      <c r="B63" s="472"/>
      <c r="C63" s="26"/>
      <c r="D63" s="57"/>
      <c r="E63" s="471"/>
      <c r="F63" s="471"/>
    </row>
    <row r="64" spans="1:6" s="451" customFormat="1" x14ac:dyDescent="0.2">
      <c r="A64" s="470"/>
      <c r="B64" s="469"/>
      <c r="C64" s="467"/>
      <c r="D64" s="22"/>
      <c r="E64" s="468"/>
      <c r="F64" s="467"/>
    </row>
    <row r="65" spans="1:6" s="451" customFormat="1" x14ac:dyDescent="0.2">
      <c r="A65" s="53">
        <f>COUNT($A$6:A64)+1</f>
        <v>12</v>
      </c>
      <c r="B65" s="54" t="s">
        <v>364</v>
      </c>
      <c r="C65" s="55"/>
      <c r="D65" s="17"/>
      <c r="E65" s="23"/>
      <c r="F65" s="23"/>
    </row>
    <row r="66" spans="1:6" s="451" customFormat="1" ht="42.2" customHeight="1" x14ac:dyDescent="0.2">
      <c r="A66" s="53"/>
      <c r="B66" s="24" t="s">
        <v>363</v>
      </c>
      <c r="C66" s="25"/>
      <c r="D66" s="17"/>
      <c r="E66" s="23"/>
      <c r="F66" s="23"/>
    </row>
    <row r="67" spans="1:6" s="451" customFormat="1" x14ac:dyDescent="0.2">
      <c r="A67" s="479"/>
      <c r="B67" s="476" t="s">
        <v>332</v>
      </c>
      <c r="C67" s="465"/>
      <c r="D67" s="465"/>
      <c r="E67" s="463"/>
      <c r="F67" s="463"/>
    </row>
    <row r="68" spans="1:6" s="451" customFormat="1" ht="14.25" x14ac:dyDescent="0.2">
      <c r="A68" s="53"/>
      <c r="B68" s="24" t="s">
        <v>362</v>
      </c>
      <c r="C68" s="25">
        <v>122</v>
      </c>
      <c r="D68" s="17" t="s">
        <v>8</v>
      </c>
      <c r="E68" s="56"/>
      <c r="F68" s="23">
        <f>C68*E68</f>
        <v>0</v>
      </c>
    </row>
    <row r="69" spans="1:6" s="451" customFormat="1" x14ac:dyDescent="0.2">
      <c r="A69" s="473"/>
      <c r="B69" s="472"/>
      <c r="C69" s="26"/>
      <c r="D69" s="57"/>
      <c r="E69" s="471"/>
      <c r="F69" s="471"/>
    </row>
    <row r="70" spans="1:6" s="451" customFormat="1" x14ac:dyDescent="0.2">
      <c r="A70" s="470"/>
      <c r="B70" s="469"/>
      <c r="C70" s="467"/>
      <c r="D70" s="22"/>
      <c r="E70" s="468"/>
      <c r="F70" s="467"/>
    </row>
    <row r="71" spans="1:6" s="451" customFormat="1" x14ac:dyDescent="0.2">
      <c r="A71" s="53">
        <f>COUNT($A$7:A70)+1</f>
        <v>12</v>
      </c>
      <c r="B71" s="54" t="s">
        <v>361</v>
      </c>
      <c r="C71" s="55"/>
      <c r="D71" s="17"/>
      <c r="E71" s="23"/>
      <c r="F71" s="23"/>
    </row>
    <row r="72" spans="1:6" s="451" customFormat="1" ht="38.25" x14ac:dyDescent="0.2">
      <c r="A72" s="53"/>
      <c r="B72" s="24" t="s">
        <v>360</v>
      </c>
      <c r="C72" s="25"/>
      <c r="D72" s="17"/>
      <c r="E72" s="23"/>
      <c r="F72" s="23"/>
    </row>
    <row r="73" spans="1:6" s="451" customFormat="1" x14ac:dyDescent="0.2">
      <c r="A73" s="490"/>
      <c r="B73" s="476" t="s">
        <v>343</v>
      </c>
      <c r="C73" s="465"/>
      <c r="D73" s="465"/>
      <c r="E73" s="463"/>
      <c r="F73" s="463"/>
    </row>
    <row r="74" spans="1:6" s="451" customFormat="1" x14ac:dyDescent="0.2">
      <c r="A74" s="53"/>
      <c r="B74" s="24" t="s">
        <v>337</v>
      </c>
      <c r="C74" s="25">
        <v>6</v>
      </c>
      <c r="D74" s="17" t="s">
        <v>1</v>
      </c>
      <c r="E74" s="56"/>
      <c r="F74" s="23">
        <f>C74*E74</f>
        <v>0</v>
      </c>
    </row>
    <row r="75" spans="1:6" s="451" customFormat="1" x14ac:dyDescent="0.2">
      <c r="A75" s="473"/>
      <c r="B75" s="472"/>
      <c r="C75" s="26"/>
      <c r="D75" s="57"/>
      <c r="E75" s="471"/>
      <c r="F75" s="471"/>
    </row>
    <row r="76" spans="1:6" s="451" customFormat="1" x14ac:dyDescent="0.2">
      <c r="A76" s="470"/>
      <c r="B76" s="469"/>
      <c r="C76" s="467"/>
      <c r="D76" s="22"/>
      <c r="E76" s="468"/>
      <c r="F76" s="467"/>
    </row>
    <row r="77" spans="1:6" s="451" customFormat="1" x14ac:dyDescent="0.2">
      <c r="A77" s="53">
        <f>COUNT($A$7:A76)+1</f>
        <v>13</v>
      </c>
      <c r="B77" s="54" t="s">
        <v>359</v>
      </c>
      <c r="C77" s="55"/>
      <c r="D77" s="17"/>
      <c r="E77" s="23"/>
      <c r="F77" s="23"/>
    </row>
    <row r="78" spans="1:6" s="451" customFormat="1" ht="25.5" x14ac:dyDescent="0.2">
      <c r="A78" s="53"/>
      <c r="B78" s="24" t="s">
        <v>358</v>
      </c>
      <c r="C78" s="25"/>
      <c r="D78" s="17"/>
      <c r="E78" s="23"/>
      <c r="F78" s="23"/>
    </row>
    <row r="79" spans="1:6" s="451" customFormat="1" x14ac:dyDescent="0.2">
      <c r="A79" s="490"/>
      <c r="B79" s="486" t="s">
        <v>348</v>
      </c>
      <c r="C79" s="465"/>
      <c r="D79" s="465"/>
      <c r="E79" s="463"/>
      <c r="F79" s="463"/>
    </row>
    <row r="80" spans="1:6" s="451" customFormat="1" x14ac:dyDescent="0.2">
      <c r="A80" s="490"/>
      <c r="B80" s="486" t="s">
        <v>347</v>
      </c>
    </row>
    <row r="81" spans="1:6" s="451" customFormat="1" x14ac:dyDescent="0.2">
      <c r="A81" s="53"/>
      <c r="B81" s="24" t="s">
        <v>357</v>
      </c>
      <c r="C81" s="25">
        <v>1</v>
      </c>
      <c r="D81" s="17" t="s">
        <v>1</v>
      </c>
      <c r="E81" s="56"/>
      <c r="F81" s="23">
        <f>C81*E81</f>
        <v>0</v>
      </c>
    </row>
    <row r="82" spans="1:6" s="451" customFormat="1" x14ac:dyDescent="0.2">
      <c r="A82" s="473"/>
      <c r="B82" s="472"/>
      <c r="C82" s="26"/>
      <c r="D82" s="57"/>
      <c r="E82" s="471"/>
      <c r="F82" s="471"/>
    </row>
    <row r="83" spans="1:6" s="451" customFormat="1" x14ac:dyDescent="0.2">
      <c r="A83" s="470"/>
      <c r="B83" s="469"/>
      <c r="C83" s="467"/>
      <c r="D83" s="22"/>
      <c r="E83" s="468"/>
      <c r="F83" s="467"/>
    </row>
    <row r="84" spans="1:6" s="451" customFormat="1" x14ac:dyDescent="0.2">
      <c r="A84" s="53">
        <f>COUNT($A$7:A83)+1</f>
        <v>14</v>
      </c>
      <c r="B84" s="54" t="s">
        <v>356</v>
      </c>
      <c r="C84" s="55"/>
      <c r="D84" s="17"/>
      <c r="E84" s="23"/>
      <c r="F84" s="23"/>
    </row>
    <row r="85" spans="1:6" s="451" customFormat="1" ht="25.5" x14ac:dyDescent="0.2">
      <c r="A85" s="53"/>
      <c r="B85" s="24" t="s">
        <v>355</v>
      </c>
      <c r="C85" s="25"/>
      <c r="D85" s="17"/>
      <c r="E85" s="23"/>
      <c r="F85" s="23"/>
    </row>
    <row r="86" spans="1:6" s="488" customFormat="1" x14ac:dyDescent="0.2">
      <c r="A86" s="479"/>
      <c r="B86" s="486" t="s">
        <v>348</v>
      </c>
      <c r="C86" s="487"/>
      <c r="D86" s="487"/>
      <c r="E86" s="489"/>
      <c r="F86" s="489"/>
    </row>
    <row r="87" spans="1:6" s="488" customFormat="1" x14ac:dyDescent="0.2">
      <c r="A87" s="479"/>
      <c r="B87" s="486" t="s">
        <v>347</v>
      </c>
      <c r="C87" s="487"/>
      <c r="D87" s="487"/>
      <c r="E87" s="489"/>
      <c r="F87" s="489"/>
    </row>
    <row r="88" spans="1:6" s="451" customFormat="1" x14ac:dyDescent="0.2">
      <c r="A88" s="53"/>
      <c r="B88" s="24" t="s">
        <v>354</v>
      </c>
      <c r="C88" s="25">
        <v>9</v>
      </c>
      <c r="D88" s="17" t="s">
        <v>1</v>
      </c>
      <c r="E88" s="56"/>
      <c r="F88" s="23">
        <f>C88*E88</f>
        <v>0</v>
      </c>
    </row>
    <row r="89" spans="1:6" s="451" customFormat="1" x14ac:dyDescent="0.2">
      <c r="A89" s="473"/>
      <c r="B89" s="472"/>
      <c r="C89" s="26"/>
      <c r="D89" s="57"/>
      <c r="E89" s="471"/>
      <c r="F89" s="471"/>
    </row>
    <row r="90" spans="1:6" s="451" customFormat="1" x14ac:dyDescent="0.2">
      <c r="A90" s="470"/>
      <c r="B90" s="469"/>
      <c r="C90" s="467"/>
      <c r="D90" s="22"/>
      <c r="E90" s="468"/>
      <c r="F90" s="467"/>
    </row>
    <row r="91" spans="1:6" s="451" customFormat="1" x14ac:dyDescent="0.2">
      <c r="A91" s="53">
        <f>COUNT($A$3:A90)+1</f>
        <v>16</v>
      </c>
      <c r="B91" s="54" t="s">
        <v>353</v>
      </c>
      <c r="C91" s="55"/>
      <c r="D91" s="17"/>
      <c r="E91" s="23"/>
      <c r="F91" s="23"/>
    </row>
    <row r="92" spans="1:6" s="451" customFormat="1" ht="25.5" x14ac:dyDescent="0.2">
      <c r="A92" s="53"/>
      <c r="B92" s="24" t="s">
        <v>352</v>
      </c>
      <c r="C92" s="25"/>
      <c r="D92" s="17"/>
      <c r="E92" s="23"/>
      <c r="F92" s="23"/>
    </row>
    <row r="93" spans="1:6" s="451" customFormat="1" x14ac:dyDescent="0.2">
      <c r="A93" s="487"/>
      <c r="B93" s="476" t="s">
        <v>343</v>
      </c>
      <c r="C93" s="465"/>
      <c r="D93" s="465"/>
      <c r="E93" s="463"/>
      <c r="F93" s="463"/>
    </row>
    <row r="94" spans="1:6" s="451" customFormat="1" x14ac:dyDescent="0.2">
      <c r="A94" s="53"/>
      <c r="B94" s="24" t="s">
        <v>351</v>
      </c>
      <c r="C94" s="25">
        <v>1</v>
      </c>
      <c r="D94" s="17" t="s">
        <v>1</v>
      </c>
      <c r="E94" s="56"/>
      <c r="F94" s="23">
        <f>C94*E94</f>
        <v>0</v>
      </c>
    </row>
    <row r="95" spans="1:6" s="451" customFormat="1" x14ac:dyDescent="0.2">
      <c r="A95" s="473"/>
      <c r="B95" s="472"/>
      <c r="C95" s="26"/>
      <c r="D95" s="57"/>
      <c r="E95" s="471"/>
      <c r="F95" s="471"/>
    </row>
    <row r="96" spans="1:6" s="451" customFormat="1" x14ac:dyDescent="0.2">
      <c r="A96" s="470"/>
      <c r="B96" s="469"/>
      <c r="C96" s="467"/>
      <c r="D96" s="22"/>
      <c r="E96" s="468"/>
      <c r="F96" s="467"/>
    </row>
    <row r="97" spans="1:6" s="451" customFormat="1" x14ac:dyDescent="0.2">
      <c r="A97" s="53">
        <f>COUNT($A$5:A96)+1</f>
        <v>17</v>
      </c>
      <c r="B97" s="54" t="s">
        <v>350</v>
      </c>
      <c r="C97" s="55"/>
      <c r="D97" s="17"/>
      <c r="E97" s="23"/>
      <c r="F97" s="23"/>
    </row>
    <row r="98" spans="1:6" s="451" customFormat="1" ht="25.5" x14ac:dyDescent="0.2">
      <c r="A98" s="53"/>
      <c r="B98" s="24" t="s">
        <v>349</v>
      </c>
      <c r="C98" s="25"/>
      <c r="D98" s="17"/>
      <c r="E98" s="23"/>
      <c r="F98" s="23"/>
    </row>
    <row r="99" spans="1:6" s="451" customFormat="1" x14ac:dyDescent="0.2">
      <c r="A99" s="487"/>
      <c r="B99" s="486" t="s">
        <v>348</v>
      </c>
      <c r="C99" s="485"/>
      <c r="D99" s="465"/>
      <c r="E99" s="463"/>
      <c r="F99" s="463"/>
    </row>
    <row r="100" spans="1:6" s="451" customFormat="1" x14ac:dyDescent="0.2">
      <c r="A100" s="487"/>
      <c r="B100" s="486" t="s">
        <v>347</v>
      </c>
      <c r="C100" s="485"/>
      <c r="D100" s="465"/>
      <c r="E100" s="463"/>
      <c r="F100" s="463"/>
    </row>
    <row r="101" spans="1:6" s="451" customFormat="1" x14ac:dyDescent="0.2">
      <c r="A101" s="53"/>
      <c r="B101" s="24" t="s">
        <v>346</v>
      </c>
      <c r="C101" s="25">
        <v>2</v>
      </c>
      <c r="D101" s="17" t="s">
        <v>1</v>
      </c>
      <c r="E101" s="56"/>
      <c r="F101" s="23">
        <f>C101*E101</f>
        <v>0</v>
      </c>
    </row>
    <row r="102" spans="1:6" s="451" customFormat="1" x14ac:dyDescent="0.2">
      <c r="A102" s="473"/>
      <c r="B102" s="472"/>
      <c r="C102" s="26"/>
      <c r="D102" s="57"/>
      <c r="E102" s="471"/>
      <c r="F102" s="471"/>
    </row>
    <row r="103" spans="1:6" s="451" customFormat="1" x14ac:dyDescent="0.2">
      <c r="A103" s="470"/>
      <c r="B103" s="469"/>
      <c r="C103" s="467"/>
      <c r="D103" s="22"/>
      <c r="E103" s="468"/>
      <c r="F103" s="467"/>
    </row>
    <row r="104" spans="1:6" s="451" customFormat="1" x14ac:dyDescent="0.2">
      <c r="A104" s="53">
        <f>COUNT($A$5:A102)+1</f>
        <v>18</v>
      </c>
      <c r="B104" s="54" t="s">
        <v>345</v>
      </c>
      <c r="C104" s="55"/>
      <c r="D104" s="17"/>
      <c r="E104" s="23"/>
      <c r="F104" s="23"/>
    </row>
    <row r="105" spans="1:6" s="451" customFormat="1" ht="76.5" x14ac:dyDescent="0.2">
      <c r="A105" s="53"/>
      <c r="B105" s="24" t="s">
        <v>344</v>
      </c>
      <c r="C105" s="25"/>
      <c r="D105" s="17"/>
      <c r="E105" s="23"/>
      <c r="F105" s="23"/>
    </row>
    <row r="106" spans="1:6" s="451" customFormat="1" x14ac:dyDescent="0.2">
      <c r="A106" s="484"/>
      <c r="B106" s="474" t="s">
        <v>343</v>
      </c>
      <c r="C106" s="483"/>
      <c r="D106" s="482"/>
      <c r="E106" s="481"/>
      <c r="F106" s="481"/>
    </row>
    <row r="107" spans="1:6" s="451" customFormat="1" x14ac:dyDescent="0.2">
      <c r="A107" s="53"/>
      <c r="B107" s="24" t="s">
        <v>337</v>
      </c>
      <c r="C107" s="25">
        <v>2</v>
      </c>
      <c r="D107" s="17" t="s">
        <v>1</v>
      </c>
      <c r="E107" s="56"/>
      <c r="F107" s="23">
        <f>E107*C107</f>
        <v>0</v>
      </c>
    </row>
    <row r="108" spans="1:6" s="451" customFormat="1" x14ac:dyDescent="0.2">
      <c r="A108" s="473"/>
      <c r="B108" s="472"/>
      <c r="C108" s="26"/>
      <c r="D108" s="57"/>
      <c r="E108" s="471"/>
      <c r="F108" s="471"/>
    </row>
    <row r="109" spans="1:6" s="451" customFormat="1" x14ac:dyDescent="0.2">
      <c r="A109" s="470"/>
      <c r="B109" s="469"/>
      <c r="C109" s="467"/>
      <c r="D109" s="22"/>
      <c r="E109" s="468"/>
      <c r="F109" s="467"/>
    </row>
    <row r="110" spans="1:6" s="451" customFormat="1" x14ac:dyDescent="0.2">
      <c r="A110" s="53">
        <f>COUNT($A$7:A109)+1</f>
        <v>18</v>
      </c>
      <c r="B110" s="54" t="s">
        <v>342</v>
      </c>
      <c r="C110" s="55"/>
      <c r="D110" s="17"/>
      <c r="E110" s="23"/>
      <c r="F110" s="23"/>
    </row>
    <row r="111" spans="1:6" s="451" customFormat="1" x14ac:dyDescent="0.2">
      <c r="A111" s="53"/>
      <c r="B111" s="24" t="s">
        <v>341</v>
      </c>
      <c r="C111" s="25"/>
    </row>
    <row r="112" spans="1:6" s="451" customFormat="1" x14ac:dyDescent="0.2">
      <c r="A112" s="53"/>
      <c r="B112" s="24"/>
      <c r="C112" s="25">
        <v>1</v>
      </c>
      <c r="D112" s="17" t="s">
        <v>1</v>
      </c>
      <c r="E112" s="56"/>
      <c r="F112" s="23">
        <f>C112*E112</f>
        <v>0</v>
      </c>
    </row>
    <row r="113" spans="1:6" s="451" customFormat="1" x14ac:dyDescent="0.2">
      <c r="A113" s="473"/>
      <c r="B113" s="472"/>
      <c r="C113" s="26"/>
      <c r="D113" s="57"/>
      <c r="E113" s="471"/>
      <c r="F113" s="471"/>
    </row>
    <row r="114" spans="1:6" s="451" customFormat="1" x14ac:dyDescent="0.2">
      <c r="A114" s="470"/>
      <c r="B114" s="469"/>
      <c r="C114" s="467"/>
      <c r="D114" s="22"/>
      <c r="E114" s="468"/>
      <c r="F114" s="467"/>
    </row>
    <row r="115" spans="1:6" s="451" customFormat="1" x14ac:dyDescent="0.2">
      <c r="A115" s="53">
        <f>COUNT($A$7:A114)+1</f>
        <v>19</v>
      </c>
      <c r="B115" s="54" t="s">
        <v>19</v>
      </c>
      <c r="C115" s="55"/>
      <c r="D115" s="17"/>
      <c r="E115" s="23"/>
      <c r="F115" s="23"/>
    </row>
    <row r="116" spans="1:6" s="451" customFormat="1" x14ac:dyDescent="0.2">
      <c r="A116" s="53"/>
      <c r="B116" s="24" t="s">
        <v>340</v>
      </c>
      <c r="C116" s="25"/>
      <c r="D116" s="17"/>
      <c r="E116" s="23"/>
      <c r="F116" s="23"/>
    </row>
    <row r="117" spans="1:6" s="451" customFormat="1" x14ac:dyDescent="0.2">
      <c r="A117" s="479"/>
      <c r="B117" s="478"/>
      <c r="C117" s="480">
        <v>1</v>
      </c>
      <c r="D117" s="17" t="s">
        <v>1</v>
      </c>
      <c r="E117" s="56"/>
      <c r="F117" s="23">
        <f>C117*E117</f>
        <v>0</v>
      </c>
    </row>
    <row r="118" spans="1:6" s="451" customFormat="1" x14ac:dyDescent="0.2">
      <c r="A118" s="473"/>
      <c r="B118" s="472"/>
      <c r="C118" s="26"/>
      <c r="D118" s="57"/>
      <c r="E118" s="471"/>
      <c r="F118" s="471"/>
    </row>
    <row r="119" spans="1:6" s="451" customFormat="1" x14ac:dyDescent="0.2">
      <c r="A119" s="470"/>
      <c r="B119" s="469"/>
      <c r="C119" s="467"/>
      <c r="D119" s="22"/>
      <c r="E119" s="468"/>
      <c r="F119" s="467"/>
    </row>
    <row r="120" spans="1:6" s="451" customFormat="1" x14ac:dyDescent="0.2">
      <c r="A120" s="53">
        <f>COUNT($A$7:A119)+1</f>
        <v>20</v>
      </c>
      <c r="B120" s="54" t="s">
        <v>339</v>
      </c>
      <c r="C120" s="55"/>
      <c r="D120" s="17"/>
      <c r="E120" s="23"/>
      <c r="F120" s="23"/>
    </row>
    <row r="121" spans="1:6" s="451" customFormat="1" ht="25.5" x14ac:dyDescent="0.2">
      <c r="A121" s="53"/>
      <c r="B121" s="24" t="s">
        <v>338</v>
      </c>
      <c r="C121" s="25"/>
      <c r="D121" s="17"/>
      <c r="E121" s="23"/>
      <c r="F121" s="23"/>
    </row>
    <row r="122" spans="1:6" s="451" customFormat="1" x14ac:dyDescent="0.2">
      <c r="A122" s="53"/>
      <c r="B122" s="24" t="s">
        <v>337</v>
      </c>
      <c r="C122" s="25">
        <v>4</v>
      </c>
      <c r="D122" s="17" t="s">
        <v>1</v>
      </c>
      <c r="E122" s="56"/>
      <c r="F122" s="23">
        <f>C122*E122</f>
        <v>0</v>
      </c>
    </row>
    <row r="123" spans="1:6" s="451" customFormat="1" x14ac:dyDescent="0.2">
      <c r="A123" s="473"/>
      <c r="B123" s="472"/>
      <c r="C123" s="26"/>
      <c r="D123" s="57"/>
      <c r="E123" s="471"/>
      <c r="F123" s="471"/>
    </row>
    <row r="124" spans="1:6" s="451" customFormat="1" x14ac:dyDescent="0.2">
      <c r="A124" s="470"/>
      <c r="B124" s="469"/>
      <c r="C124" s="467"/>
      <c r="D124" s="22"/>
      <c r="E124" s="468"/>
      <c r="F124" s="467"/>
    </row>
    <row r="125" spans="1:6" s="451" customFormat="1" x14ac:dyDescent="0.2">
      <c r="A125" s="53">
        <f>COUNT($A$6:A124)+1</f>
        <v>22</v>
      </c>
      <c r="B125" s="54" t="s">
        <v>336</v>
      </c>
      <c r="C125" s="55"/>
      <c r="D125" s="17"/>
      <c r="E125" s="23"/>
      <c r="F125" s="23"/>
    </row>
    <row r="126" spans="1:6" s="451" customFormat="1" ht="38.25" x14ac:dyDescent="0.2">
      <c r="A126" s="53"/>
      <c r="B126" s="24" t="s">
        <v>335</v>
      </c>
      <c r="C126" s="25"/>
      <c r="D126" s="17"/>
      <c r="E126" s="23"/>
      <c r="F126" s="23"/>
    </row>
    <row r="127" spans="1:6" s="451" customFormat="1" ht="14.25" x14ac:dyDescent="0.2">
      <c r="A127" s="53"/>
      <c r="B127" s="24"/>
      <c r="C127" s="25">
        <v>80</v>
      </c>
      <c r="D127" s="17" t="s">
        <v>328</v>
      </c>
      <c r="E127" s="56"/>
      <c r="F127" s="23">
        <f>C127*E127</f>
        <v>0</v>
      </c>
    </row>
    <row r="128" spans="1:6" s="451" customFormat="1" x14ac:dyDescent="0.2">
      <c r="A128" s="473"/>
      <c r="B128" s="472"/>
      <c r="C128" s="26"/>
      <c r="D128" s="57"/>
      <c r="E128" s="471"/>
      <c r="F128" s="471"/>
    </row>
    <row r="129" spans="1:6" s="451" customFormat="1" x14ac:dyDescent="0.2">
      <c r="A129" s="470"/>
      <c r="B129" s="469"/>
      <c r="C129" s="467"/>
      <c r="D129" s="22"/>
      <c r="E129" s="468"/>
      <c r="F129" s="467"/>
    </row>
    <row r="130" spans="1:6" s="451" customFormat="1" x14ac:dyDescent="0.2">
      <c r="A130" s="53">
        <f>COUNT($A$6:A129)+1</f>
        <v>23</v>
      </c>
      <c r="B130" s="54" t="s">
        <v>334</v>
      </c>
      <c r="C130" s="55"/>
      <c r="D130" s="17"/>
      <c r="E130" s="23"/>
      <c r="F130" s="23"/>
    </row>
    <row r="131" spans="1:6" s="451" customFormat="1" ht="76.5" x14ac:dyDescent="0.2">
      <c r="A131" s="53"/>
      <c r="B131" s="24" t="s">
        <v>333</v>
      </c>
      <c r="C131" s="25"/>
      <c r="D131" s="17"/>
      <c r="E131" s="23"/>
      <c r="F131" s="23"/>
    </row>
    <row r="132" spans="1:6" s="451" customFormat="1" x14ac:dyDescent="0.2">
      <c r="A132" s="479"/>
      <c r="B132" s="478" t="s">
        <v>332</v>
      </c>
      <c r="C132" s="465"/>
      <c r="D132" s="465"/>
      <c r="E132" s="463"/>
      <c r="F132" s="463"/>
    </row>
    <row r="133" spans="1:6" s="477" customFormat="1" x14ac:dyDescent="0.2">
      <c r="A133" s="53"/>
      <c r="B133" s="24" t="s">
        <v>331</v>
      </c>
      <c r="C133" s="25">
        <v>126</v>
      </c>
      <c r="D133" s="17" t="s">
        <v>27</v>
      </c>
      <c r="E133" s="56"/>
      <c r="F133" s="23">
        <f>C133*E133</f>
        <v>0</v>
      </c>
    </row>
    <row r="134" spans="1:6" s="477" customFormat="1" x14ac:dyDescent="0.2">
      <c r="A134" s="473"/>
      <c r="B134" s="472"/>
      <c r="C134" s="26"/>
      <c r="D134" s="57"/>
      <c r="E134" s="471"/>
      <c r="F134" s="471"/>
    </row>
    <row r="135" spans="1:6" s="451" customFormat="1" x14ac:dyDescent="0.2">
      <c r="A135" s="470"/>
      <c r="B135" s="469"/>
      <c r="C135" s="467"/>
      <c r="D135" s="22"/>
      <c r="E135" s="468"/>
      <c r="F135" s="467"/>
    </row>
    <row r="136" spans="1:6" s="451" customFormat="1" x14ac:dyDescent="0.2">
      <c r="A136" s="53">
        <f>COUNT($A$6:A135)+1</f>
        <v>24</v>
      </c>
      <c r="B136" s="476" t="s">
        <v>330</v>
      </c>
      <c r="C136" s="55"/>
      <c r="D136" s="17"/>
      <c r="E136" s="23"/>
      <c r="F136" s="23"/>
    </row>
    <row r="137" spans="1:6" s="451" customFormat="1" ht="25.5" x14ac:dyDescent="0.2">
      <c r="A137" s="53"/>
      <c r="B137" s="475" t="s">
        <v>329</v>
      </c>
      <c r="C137" s="25"/>
      <c r="D137" s="17"/>
      <c r="E137" s="23"/>
      <c r="F137" s="23"/>
    </row>
    <row r="138" spans="1:6" s="451" customFormat="1" ht="14.25" x14ac:dyDescent="0.2">
      <c r="A138" s="53"/>
      <c r="B138" s="24"/>
      <c r="C138" s="25">
        <v>50</v>
      </c>
      <c r="D138" s="17" t="s">
        <v>328</v>
      </c>
      <c r="E138" s="56"/>
      <c r="F138" s="23">
        <f>C138*E138</f>
        <v>0</v>
      </c>
    </row>
    <row r="139" spans="1:6" s="451" customFormat="1" x14ac:dyDescent="0.2">
      <c r="A139" s="473"/>
      <c r="B139" s="472"/>
      <c r="C139" s="26"/>
      <c r="D139" s="57"/>
      <c r="E139" s="471"/>
      <c r="F139" s="471"/>
    </row>
    <row r="140" spans="1:6" s="451" customFormat="1" x14ac:dyDescent="0.2">
      <c r="A140" s="470"/>
      <c r="B140" s="469"/>
      <c r="C140" s="467"/>
      <c r="D140" s="22"/>
      <c r="E140" s="468"/>
      <c r="F140" s="467"/>
    </row>
    <row r="141" spans="1:6" s="451" customFormat="1" x14ac:dyDescent="0.2">
      <c r="A141" s="53">
        <f>COUNT($A$6:A140)+1</f>
        <v>25</v>
      </c>
      <c r="B141" s="474" t="s">
        <v>327</v>
      </c>
      <c r="C141" s="55"/>
      <c r="D141" s="17"/>
      <c r="E141" s="23"/>
      <c r="F141" s="23"/>
    </row>
    <row r="142" spans="1:6" s="451" customFormat="1" ht="51" x14ac:dyDescent="0.2">
      <c r="A142" s="53"/>
      <c r="B142" s="475" t="s">
        <v>326</v>
      </c>
      <c r="C142" s="25"/>
      <c r="D142" s="17"/>
      <c r="E142" s="23"/>
      <c r="F142" s="23"/>
    </row>
    <row r="143" spans="1:6" s="451" customFormat="1" x14ac:dyDescent="0.2">
      <c r="A143" s="53"/>
      <c r="B143" s="24"/>
      <c r="C143" s="25">
        <v>1</v>
      </c>
      <c r="D143" s="17" t="s">
        <v>322</v>
      </c>
      <c r="E143" s="56"/>
      <c r="F143" s="23">
        <f>C143*E143</f>
        <v>0</v>
      </c>
    </row>
    <row r="144" spans="1:6" s="451" customFormat="1" x14ac:dyDescent="0.2">
      <c r="A144" s="473"/>
      <c r="B144" s="472"/>
      <c r="C144" s="26"/>
      <c r="D144" s="57"/>
      <c r="E144" s="471"/>
      <c r="F144" s="471"/>
    </row>
    <row r="145" spans="1:6" s="451" customFormat="1" x14ac:dyDescent="0.2">
      <c r="A145" s="470"/>
      <c r="B145" s="469"/>
      <c r="C145" s="467"/>
      <c r="D145" s="22"/>
      <c r="E145" s="468"/>
      <c r="F145" s="467"/>
    </row>
    <row r="146" spans="1:6" s="451" customFormat="1" x14ac:dyDescent="0.2">
      <c r="A146" s="53">
        <f>COUNT($A$6:A145)+1</f>
        <v>26</v>
      </c>
      <c r="B146" s="474" t="s">
        <v>325</v>
      </c>
      <c r="C146" s="55"/>
      <c r="D146" s="17"/>
      <c r="E146" s="23"/>
      <c r="F146" s="23"/>
    </row>
    <row r="147" spans="1:6" s="451" customFormat="1" ht="51" x14ac:dyDescent="0.2">
      <c r="A147" s="53"/>
      <c r="B147" s="475" t="s">
        <v>324</v>
      </c>
      <c r="C147" s="25"/>
      <c r="D147" s="17"/>
      <c r="E147" s="23"/>
      <c r="F147" s="23"/>
    </row>
    <row r="148" spans="1:6" s="451" customFormat="1" x14ac:dyDescent="0.2">
      <c r="A148" s="53"/>
      <c r="B148" s="474" t="s">
        <v>323</v>
      </c>
      <c r="C148" s="25">
        <v>1</v>
      </c>
      <c r="D148" s="17" t="s">
        <v>322</v>
      </c>
      <c r="E148" s="56"/>
      <c r="F148" s="23">
        <f>C148*E148</f>
        <v>0</v>
      </c>
    </row>
    <row r="149" spans="1:6" s="451" customFormat="1" x14ac:dyDescent="0.2">
      <c r="A149" s="473"/>
      <c r="B149" s="472"/>
      <c r="C149" s="26"/>
      <c r="D149" s="57"/>
      <c r="E149" s="471"/>
      <c r="F149" s="471"/>
    </row>
    <row r="150" spans="1:6" s="451" customFormat="1" x14ac:dyDescent="0.2">
      <c r="A150" s="470"/>
      <c r="B150" s="469"/>
      <c r="C150" s="467"/>
      <c r="D150" s="22"/>
      <c r="E150" s="468"/>
      <c r="F150" s="467"/>
    </row>
    <row r="151" spans="1:6" s="451" customFormat="1" x14ac:dyDescent="0.2">
      <c r="A151" s="53">
        <f>COUNT($A$7:A150)+1</f>
        <v>26</v>
      </c>
      <c r="B151" s="54" t="s">
        <v>14</v>
      </c>
      <c r="C151" s="55"/>
      <c r="D151" s="17"/>
      <c r="E151" s="23"/>
      <c r="F151" s="23"/>
    </row>
    <row r="152" spans="1:6" s="451" customFormat="1" ht="33" customHeight="1" x14ac:dyDescent="0.2">
      <c r="A152" s="53"/>
      <c r="B152" s="24" t="s">
        <v>321</v>
      </c>
      <c r="C152" s="25"/>
      <c r="D152" s="17"/>
      <c r="E152" s="23"/>
      <c r="F152" s="23"/>
    </row>
    <row r="153" spans="1:6" s="451" customFormat="1" x14ac:dyDescent="0.2">
      <c r="B153" s="466"/>
      <c r="C153" s="465"/>
      <c r="D153" s="464">
        <v>0.1</v>
      </c>
      <c r="E153" s="463"/>
      <c r="F153" s="462">
        <f>SUM(F9:F149)*D153</f>
        <v>0</v>
      </c>
    </row>
    <row r="154" spans="1:6" s="451" customFormat="1" x14ac:dyDescent="0.2">
      <c r="A154" s="461"/>
      <c r="B154" s="460"/>
      <c r="C154" s="459"/>
      <c r="D154" s="458"/>
      <c r="E154" s="457"/>
      <c r="F154" s="457"/>
    </row>
    <row r="155" spans="1:6" s="451" customFormat="1" x14ac:dyDescent="0.2">
      <c r="A155" s="456"/>
      <c r="B155" s="455" t="s">
        <v>320</v>
      </c>
      <c r="C155" s="454"/>
      <c r="D155" s="453"/>
      <c r="E155" s="452" t="s">
        <v>12</v>
      </c>
      <c r="F155" s="452">
        <f>SUM(F9:F154)</f>
        <v>0</v>
      </c>
    </row>
  </sheetData>
  <sheetProtection algorithmName="SHA-512" hashValue="6U3fjN+HFHMgjsKlzZV9hUqoP+vqTx0spzOgO1+ob5i9yxlt2zPNKSrBisTLzQRjUWdIWznObEYeXmDPttG8GQ==" saltValue="sLlZpryZUE5JLB1iiSRS+A==" spinCount="100000" sheet="1" objects="1" scenarios="1"/>
  <pageMargins left="0.78740157480314965" right="0.27559055118110237" top="0.86614173228346458" bottom="0.74803149606299213" header="0.31496062992125984" footer="0.31496062992125984"/>
  <pageSetup paperSize="9" orientation="portrait" r:id="rId1"/>
  <headerFooter alignWithMargins="0">
    <oddHeader>&amp;L&amp;"Arial,Navadno"&amp;8ENERGETIKA LJUBLJANA d.o.o.
SEKTOR ZA INVESTICIJE IN RAZVOJ - SLUŽBA ZA PROJEKTIRANJE
št. projekta: 35/C-2706&amp;RJPE-SIR-28/23</oddHeader>
    <oddFooter>&amp;C&amp;"Arial,Navadno" &amp;P / &amp;N</oddFooter>
  </headerFooter>
  <rowBreaks count="3" manualBreakCount="3">
    <brk id="18" max="16383" man="1"/>
    <brk id="89" max="16383" man="1"/>
    <brk id="128" max="16383" man="1"/>
  </rowBreak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-0.249977111117893"/>
  </sheetPr>
  <dimension ref="A1:G110"/>
  <sheetViews>
    <sheetView showGridLines="0" topLeftCell="A37" zoomScaleNormal="100" zoomScaleSheetLayoutView="100" workbookViewId="0">
      <selection activeCell="T67" sqref="T67"/>
    </sheetView>
  </sheetViews>
  <sheetFormatPr defaultColWidth="9" defaultRowHeight="12.75" x14ac:dyDescent="0.2"/>
  <cols>
    <col min="1" max="1" width="5.7109375" style="311" customWidth="1"/>
    <col min="2" max="2" width="50.7109375" style="387" customWidth="1"/>
    <col min="3" max="3" width="7.7109375" style="309" customWidth="1"/>
    <col min="4" max="4" width="4.7109375" style="386" customWidth="1"/>
    <col min="5" max="5" width="11.7109375" style="308" customWidth="1"/>
    <col min="6" max="6" width="12.7109375" style="308" customWidth="1"/>
    <col min="7" max="256" width="9" style="307"/>
    <col min="257" max="257" width="6.7109375" style="307" bestFit="1" customWidth="1"/>
    <col min="258" max="258" width="41.28515625" style="307" customWidth="1"/>
    <col min="259" max="259" width="6" style="307" bestFit="1" customWidth="1"/>
    <col min="260" max="260" width="3.7109375" style="307" customWidth="1"/>
    <col min="261" max="261" width="15.28515625" style="307" customWidth="1"/>
    <col min="262" max="262" width="13.42578125" style="307" customWidth="1"/>
    <col min="263" max="512" width="9" style="307"/>
    <col min="513" max="513" width="6.7109375" style="307" bestFit="1" customWidth="1"/>
    <col min="514" max="514" width="41.28515625" style="307" customWidth="1"/>
    <col min="515" max="515" width="6" style="307" bestFit="1" customWidth="1"/>
    <col min="516" max="516" width="3.7109375" style="307" customWidth="1"/>
    <col min="517" max="517" width="15.28515625" style="307" customWidth="1"/>
    <col min="518" max="518" width="13.42578125" style="307" customWidth="1"/>
    <col min="519" max="768" width="9" style="307"/>
    <col min="769" max="769" width="6.7109375" style="307" bestFit="1" customWidth="1"/>
    <col min="770" max="770" width="41.28515625" style="307" customWidth="1"/>
    <col min="771" max="771" width="6" style="307" bestFit="1" customWidth="1"/>
    <col min="772" max="772" width="3.7109375" style="307" customWidth="1"/>
    <col min="773" max="773" width="15.28515625" style="307" customWidth="1"/>
    <col min="774" max="774" width="13.42578125" style="307" customWidth="1"/>
    <col min="775" max="1024" width="9" style="307"/>
    <col min="1025" max="1025" width="6.7109375" style="307" bestFit="1" customWidth="1"/>
    <col min="1026" max="1026" width="41.28515625" style="307" customWidth="1"/>
    <col min="1027" max="1027" width="6" style="307" bestFit="1" customWidth="1"/>
    <col min="1028" max="1028" width="3.7109375" style="307" customWidth="1"/>
    <col min="1029" max="1029" width="15.28515625" style="307" customWidth="1"/>
    <col min="1030" max="1030" width="13.42578125" style="307" customWidth="1"/>
    <col min="1031" max="1280" width="9" style="307"/>
    <col min="1281" max="1281" width="6.7109375" style="307" bestFit="1" customWidth="1"/>
    <col min="1282" max="1282" width="41.28515625" style="307" customWidth="1"/>
    <col min="1283" max="1283" width="6" style="307" bestFit="1" customWidth="1"/>
    <col min="1284" max="1284" width="3.7109375" style="307" customWidth="1"/>
    <col min="1285" max="1285" width="15.28515625" style="307" customWidth="1"/>
    <col min="1286" max="1286" width="13.42578125" style="307" customWidth="1"/>
    <col min="1287" max="1536" width="9" style="307"/>
    <col min="1537" max="1537" width="6.7109375" style="307" bestFit="1" customWidth="1"/>
    <col min="1538" max="1538" width="41.28515625" style="307" customWidth="1"/>
    <col min="1539" max="1539" width="6" style="307" bestFit="1" customWidth="1"/>
    <col min="1540" max="1540" width="3.7109375" style="307" customWidth="1"/>
    <col min="1541" max="1541" width="15.28515625" style="307" customWidth="1"/>
    <col min="1542" max="1542" width="13.42578125" style="307" customWidth="1"/>
    <col min="1543" max="1792" width="9" style="307"/>
    <col min="1793" max="1793" width="6.7109375" style="307" bestFit="1" customWidth="1"/>
    <col min="1794" max="1794" width="41.28515625" style="307" customWidth="1"/>
    <col min="1795" max="1795" width="6" style="307" bestFit="1" customWidth="1"/>
    <col min="1796" max="1796" width="3.7109375" style="307" customWidth="1"/>
    <col min="1797" max="1797" width="15.28515625" style="307" customWidth="1"/>
    <col min="1798" max="1798" width="13.42578125" style="307" customWidth="1"/>
    <col min="1799" max="2048" width="9" style="307"/>
    <col min="2049" max="2049" width="6.7109375" style="307" bestFit="1" customWidth="1"/>
    <col min="2050" max="2050" width="41.28515625" style="307" customWidth="1"/>
    <col min="2051" max="2051" width="6" style="307" bestFit="1" customWidth="1"/>
    <col min="2052" max="2052" width="3.7109375" style="307" customWidth="1"/>
    <col min="2053" max="2053" width="15.28515625" style="307" customWidth="1"/>
    <col min="2054" max="2054" width="13.42578125" style="307" customWidth="1"/>
    <col min="2055" max="2304" width="9" style="307"/>
    <col min="2305" max="2305" width="6.7109375" style="307" bestFit="1" customWidth="1"/>
    <col min="2306" max="2306" width="41.28515625" style="307" customWidth="1"/>
    <col min="2307" max="2307" width="6" style="307" bestFit="1" customWidth="1"/>
    <col min="2308" max="2308" width="3.7109375" style="307" customWidth="1"/>
    <col min="2309" max="2309" width="15.28515625" style="307" customWidth="1"/>
    <col min="2310" max="2310" width="13.42578125" style="307" customWidth="1"/>
    <col min="2311" max="2560" width="9" style="307"/>
    <col min="2561" max="2561" width="6.7109375" style="307" bestFit="1" customWidth="1"/>
    <col min="2562" max="2562" width="41.28515625" style="307" customWidth="1"/>
    <col min="2563" max="2563" width="6" style="307" bestFit="1" customWidth="1"/>
    <col min="2564" max="2564" width="3.7109375" style="307" customWidth="1"/>
    <col min="2565" max="2565" width="15.28515625" style="307" customWidth="1"/>
    <col min="2566" max="2566" width="13.42578125" style="307" customWidth="1"/>
    <col min="2567" max="2816" width="9" style="307"/>
    <col min="2817" max="2817" width="6.7109375" style="307" bestFit="1" customWidth="1"/>
    <col min="2818" max="2818" width="41.28515625" style="307" customWidth="1"/>
    <col min="2819" max="2819" width="6" style="307" bestFit="1" customWidth="1"/>
    <col min="2820" max="2820" width="3.7109375" style="307" customWidth="1"/>
    <col min="2821" max="2821" width="15.28515625" style="307" customWidth="1"/>
    <col min="2822" max="2822" width="13.42578125" style="307" customWidth="1"/>
    <col min="2823" max="3072" width="9" style="307"/>
    <col min="3073" max="3073" width="6.7109375" style="307" bestFit="1" customWidth="1"/>
    <col min="3074" max="3074" width="41.28515625" style="307" customWidth="1"/>
    <col min="3075" max="3075" width="6" style="307" bestFit="1" customWidth="1"/>
    <col min="3076" max="3076" width="3.7109375" style="307" customWidth="1"/>
    <col min="3077" max="3077" width="15.28515625" style="307" customWidth="1"/>
    <col min="3078" max="3078" width="13.42578125" style="307" customWidth="1"/>
    <col min="3079" max="3328" width="9" style="307"/>
    <col min="3329" max="3329" width="6.7109375" style="307" bestFit="1" customWidth="1"/>
    <col min="3330" max="3330" width="41.28515625" style="307" customWidth="1"/>
    <col min="3331" max="3331" width="6" style="307" bestFit="1" customWidth="1"/>
    <col min="3332" max="3332" width="3.7109375" style="307" customWidth="1"/>
    <col min="3333" max="3333" width="15.28515625" style="307" customWidth="1"/>
    <col min="3334" max="3334" width="13.42578125" style="307" customWidth="1"/>
    <col min="3335" max="3584" width="9" style="307"/>
    <col min="3585" max="3585" width="6.7109375" style="307" bestFit="1" customWidth="1"/>
    <col min="3586" max="3586" width="41.28515625" style="307" customWidth="1"/>
    <col min="3587" max="3587" width="6" style="307" bestFit="1" customWidth="1"/>
    <col min="3588" max="3588" width="3.7109375" style="307" customWidth="1"/>
    <col min="3589" max="3589" width="15.28515625" style="307" customWidth="1"/>
    <col min="3590" max="3590" width="13.42578125" style="307" customWidth="1"/>
    <col min="3591" max="3840" width="9" style="307"/>
    <col min="3841" max="3841" width="6.7109375" style="307" bestFit="1" customWidth="1"/>
    <col min="3842" max="3842" width="41.28515625" style="307" customWidth="1"/>
    <col min="3843" max="3843" width="6" style="307" bestFit="1" customWidth="1"/>
    <col min="3844" max="3844" width="3.7109375" style="307" customWidth="1"/>
    <col min="3845" max="3845" width="15.28515625" style="307" customWidth="1"/>
    <col min="3846" max="3846" width="13.42578125" style="307" customWidth="1"/>
    <col min="3847" max="4096" width="9" style="307"/>
    <col min="4097" max="4097" width="6.7109375" style="307" bestFit="1" customWidth="1"/>
    <col min="4098" max="4098" width="41.28515625" style="307" customWidth="1"/>
    <col min="4099" max="4099" width="6" style="307" bestFit="1" customWidth="1"/>
    <col min="4100" max="4100" width="3.7109375" style="307" customWidth="1"/>
    <col min="4101" max="4101" width="15.28515625" style="307" customWidth="1"/>
    <col min="4102" max="4102" width="13.42578125" style="307" customWidth="1"/>
    <col min="4103" max="4352" width="9" style="307"/>
    <col min="4353" max="4353" width="6.7109375" style="307" bestFit="1" customWidth="1"/>
    <col min="4354" max="4354" width="41.28515625" style="307" customWidth="1"/>
    <col min="4355" max="4355" width="6" style="307" bestFit="1" customWidth="1"/>
    <col min="4356" max="4356" width="3.7109375" style="307" customWidth="1"/>
    <col min="4357" max="4357" width="15.28515625" style="307" customWidth="1"/>
    <col min="4358" max="4358" width="13.42578125" style="307" customWidth="1"/>
    <col min="4359" max="4608" width="9" style="307"/>
    <col min="4609" max="4609" width="6.7109375" style="307" bestFit="1" customWidth="1"/>
    <col min="4610" max="4610" width="41.28515625" style="307" customWidth="1"/>
    <col min="4611" max="4611" width="6" style="307" bestFit="1" customWidth="1"/>
    <col min="4612" max="4612" width="3.7109375" style="307" customWidth="1"/>
    <col min="4613" max="4613" width="15.28515625" style="307" customWidth="1"/>
    <col min="4614" max="4614" width="13.42578125" style="307" customWidth="1"/>
    <col min="4615" max="4864" width="9" style="307"/>
    <col min="4865" max="4865" width="6.7109375" style="307" bestFit="1" customWidth="1"/>
    <col min="4866" max="4866" width="41.28515625" style="307" customWidth="1"/>
    <col min="4867" max="4867" width="6" style="307" bestFit="1" customWidth="1"/>
    <col min="4868" max="4868" width="3.7109375" style="307" customWidth="1"/>
    <col min="4869" max="4869" width="15.28515625" style="307" customWidth="1"/>
    <col min="4870" max="4870" width="13.42578125" style="307" customWidth="1"/>
    <col min="4871" max="5120" width="9" style="307"/>
    <col min="5121" max="5121" width="6.7109375" style="307" bestFit="1" customWidth="1"/>
    <col min="5122" max="5122" width="41.28515625" style="307" customWidth="1"/>
    <col min="5123" max="5123" width="6" style="307" bestFit="1" customWidth="1"/>
    <col min="5124" max="5124" width="3.7109375" style="307" customWidth="1"/>
    <col min="5125" max="5125" width="15.28515625" style="307" customWidth="1"/>
    <col min="5126" max="5126" width="13.42578125" style="307" customWidth="1"/>
    <col min="5127" max="5376" width="9" style="307"/>
    <col min="5377" max="5377" width="6.7109375" style="307" bestFit="1" customWidth="1"/>
    <col min="5378" max="5378" width="41.28515625" style="307" customWidth="1"/>
    <col min="5379" max="5379" width="6" style="307" bestFit="1" customWidth="1"/>
    <col min="5380" max="5380" width="3.7109375" style="307" customWidth="1"/>
    <col min="5381" max="5381" width="15.28515625" style="307" customWidth="1"/>
    <col min="5382" max="5382" width="13.42578125" style="307" customWidth="1"/>
    <col min="5383" max="5632" width="9" style="307"/>
    <col min="5633" max="5633" width="6.7109375" style="307" bestFit="1" customWidth="1"/>
    <col min="5634" max="5634" width="41.28515625" style="307" customWidth="1"/>
    <col min="5635" max="5635" width="6" style="307" bestFit="1" customWidth="1"/>
    <col min="5636" max="5636" width="3.7109375" style="307" customWidth="1"/>
    <col min="5637" max="5637" width="15.28515625" style="307" customWidth="1"/>
    <col min="5638" max="5638" width="13.42578125" style="307" customWidth="1"/>
    <col min="5639" max="5888" width="9" style="307"/>
    <col min="5889" max="5889" width="6.7109375" style="307" bestFit="1" customWidth="1"/>
    <col min="5890" max="5890" width="41.28515625" style="307" customWidth="1"/>
    <col min="5891" max="5891" width="6" style="307" bestFit="1" customWidth="1"/>
    <col min="5892" max="5892" width="3.7109375" style="307" customWidth="1"/>
    <col min="5893" max="5893" width="15.28515625" style="307" customWidth="1"/>
    <col min="5894" max="5894" width="13.42578125" style="307" customWidth="1"/>
    <col min="5895" max="6144" width="9" style="307"/>
    <col min="6145" max="6145" width="6.7109375" style="307" bestFit="1" customWidth="1"/>
    <col min="6146" max="6146" width="41.28515625" style="307" customWidth="1"/>
    <col min="6147" max="6147" width="6" style="307" bestFit="1" customWidth="1"/>
    <col min="6148" max="6148" width="3.7109375" style="307" customWidth="1"/>
    <col min="6149" max="6149" width="15.28515625" style="307" customWidth="1"/>
    <col min="6150" max="6150" width="13.42578125" style="307" customWidth="1"/>
    <col min="6151" max="6400" width="9" style="307"/>
    <col min="6401" max="6401" width="6.7109375" style="307" bestFit="1" customWidth="1"/>
    <col min="6402" max="6402" width="41.28515625" style="307" customWidth="1"/>
    <col min="6403" max="6403" width="6" style="307" bestFit="1" customWidth="1"/>
    <col min="6404" max="6404" width="3.7109375" style="307" customWidth="1"/>
    <col min="6405" max="6405" width="15.28515625" style="307" customWidth="1"/>
    <col min="6406" max="6406" width="13.42578125" style="307" customWidth="1"/>
    <col min="6407" max="6656" width="9" style="307"/>
    <col min="6657" max="6657" width="6.7109375" style="307" bestFit="1" customWidth="1"/>
    <col min="6658" max="6658" width="41.28515625" style="307" customWidth="1"/>
    <col min="6659" max="6659" width="6" style="307" bestFit="1" customWidth="1"/>
    <col min="6660" max="6660" width="3.7109375" style="307" customWidth="1"/>
    <col min="6661" max="6661" width="15.28515625" style="307" customWidth="1"/>
    <col min="6662" max="6662" width="13.42578125" style="307" customWidth="1"/>
    <col min="6663" max="6912" width="9" style="307"/>
    <col min="6913" max="6913" width="6.7109375" style="307" bestFit="1" customWidth="1"/>
    <col min="6914" max="6914" width="41.28515625" style="307" customWidth="1"/>
    <col min="6915" max="6915" width="6" style="307" bestFit="1" customWidth="1"/>
    <col min="6916" max="6916" width="3.7109375" style="307" customWidth="1"/>
    <col min="6917" max="6917" width="15.28515625" style="307" customWidth="1"/>
    <col min="6918" max="6918" width="13.42578125" style="307" customWidth="1"/>
    <col min="6919" max="7168" width="9" style="307"/>
    <col min="7169" max="7169" width="6.7109375" style="307" bestFit="1" customWidth="1"/>
    <col min="7170" max="7170" width="41.28515625" style="307" customWidth="1"/>
    <col min="7171" max="7171" width="6" style="307" bestFit="1" customWidth="1"/>
    <col min="7172" max="7172" width="3.7109375" style="307" customWidth="1"/>
    <col min="7173" max="7173" width="15.28515625" style="307" customWidth="1"/>
    <col min="7174" max="7174" width="13.42578125" style="307" customWidth="1"/>
    <col min="7175" max="7424" width="9" style="307"/>
    <col min="7425" max="7425" width="6.7109375" style="307" bestFit="1" customWidth="1"/>
    <col min="7426" max="7426" width="41.28515625" style="307" customWidth="1"/>
    <col min="7427" max="7427" width="6" style="307" bestFit="1" customWidth="1"/>
    <col min="7428" max="7428" width="3.7109375" style="307" customWidth="1"/>
    <col min="7429" max="7429" width="15.28515625" style="307" customWidth="1"/>
    <col min="7430" max="7430" width="13.42578125" style="307" customWidth="1"/>
    <col min="7431" max="7680" width="9" style="307"/>
    <col min="7681" max="7681" width="6.7109375" style="307" bestFit="1" customWidth="1"/>
    <col min="7682" max="7682" width="41.28515625" style="307" customWidth="1"/>
    <col min="7683" max="7683" width="6" style="307" bestFit="1" customWidth="1"/>
    <col min="7684" max="7684" width="3.7109375" style="307" customWidth="1"/>
    <col min="7685" max="7685" width="15.28515625" style="307" customWidth="1"/>
    <col min="7686" max="7686" width="13.42578125" style="307" customWidth="1"/>
    <col min="7687" max="7936" width="9" style="307"/>
    <col min="7937" max="7937" width="6.7109375" style="307" bestFit="1" customWidth="1"/>
    <col min="7938" max="7938" width="41.28515625" style="307" customWidth="1"/>
    <col min="7939" max="7939" width="6" style="307" bestFit="1" customWidth="1"/>
    <col min="7940" max="7940" width="3.7109375" style="307" customWidth="1"/>
    <col min="7941" max="7941" width="15.28515625" style="307" customWidth="1"/>
    <col min="7942" max="7942" width="13.42578125" style="307" customWidth="1"/>
    <col min="7943" max="8192" width="9" style="307"/>
    <col min="8193" max="8193" width="6.7109375" style="307" bestFit="1" customWidth="1"/>
    <col min="8194" max="8194" width="41.28515625" style="307" customWidth="1"/>
    <col min="8195" max="8195" width="6" style="307" bestFit="1" customWidth="1"/>
    <col min="8196" max="8196" width="3.7109375" style="307" customWidth="1"/>
    <col min="8197" max="8197" width="15.28515625" style="307" customWidth="1"/>
    <col min="8198" max="8198" width="13.42578125" style="307" customWidth="1"/>
    <col min="8199" max="8448" width="9" style="307"/>
    <col min="8449" max="8449" width="6.7109375" style="307" bestFit="1" customWidth="1"/>
    <col min="8450" max="8450" width="41.28515625" style="307" customWidth="1"/>
    <col min="8451" max="8451" width="6" style="307" bestFit="1" customWidth="1"/>
    <col min="8452" max="8452" width="3.7109375" style="307" customWidth="1"/>
    <col min="8453" max="8453" width="15.28515625" style="307" customWidth="1"/>
    <col min="8454" max="8454" width="13.42578125" style="307" customWidth="1"/>
    <col min="8455" max="8704" width="9" style="307"/>
    <col min="8705" max="8705" width="6.7109375" style="307" bestFit="1" customWidth="1"/>
    <col min="8706" max="8706" width="41.28515625" style="307" customWidth="1"/>
    <col min="8707" max="8707" width="6" style="307" bestFit="1" customWidth="1"/>
    <col min="8708" max="8708" width="3.7109375" style="307" customWidth="1"/>
    <col min="8709" max="8709" width="15.28515625" style="307" customWidth="1"/>
    <col min="8710" max="8710" width="13.42578125" style="307" customWidth="1"/>
    <col min="8711" max="8960" width="9" style="307"/>
    <col min="8961" max="8961" width="6.7109375" style="307" bestFit="1" customWidth="1"/>
    <col min="8962" max="8962" width="41.28515625" style="307" customWidth="1"/>
    <col min="8963" max="8963" width="6" style="307" bestFit="1" customWidth="1"/>
    <col min="8964" max="8964" width="3.7109375" style="307" customWidth="1"/>
    <col min="8965" max="8965" width="15.28515625" style="307" customWidth="1"/>
    <col min="8966" max="8966" width="13.42578125" style="307" customWidth="1"/>
    <col min="8967" max="9216" width="9" style="307"/>
    <col min="9217" max="9217" width="6.7109375" style="307" bestFit="1" customWidth="1"/>
    <col min="9218" max="9218" width="41.28515625" style="307" customWidth="1"/>
    <col min="9219" max="9219" width="6" style="307" bestFit="1" customWidth="1"/>
    <col min="9220" max="9220" width="3.7109375" style="307" customWidth="1"/>
    <col min="9221" max="9221" width="15.28515625" style="307" customWidth="1"/>
    <col min="9222" max="9222" width="13.42578125" style="307" customWidth="1"/>
    <col min="9223" max="9472" width="9" style="307"/>
    <col min="9473" max="9473" width="6.7109375" style="307" bestFit="1" customWidth="1"/>
    <col min="9474" max="9474" width="41.28515625" style="307" customWidth="1"/>
    <col min="9475" max="9475" width="6" style="307" bestFit="1" customWidth="1"/>
    <col min="9476" max="9476" width="3.7109375" style="307" customWidth="1"/>
    <col min="9477" max="9477" width="15.28515625" style="307" customWidth="1"/>
    <col min="9478" max="9478" width="13.42578125" style="307" customWidth="1"/>
    <col min="9479" max="9728" width="9" style="307"/>
    <col min="9729" max="9729" width="6.7109375" style="307" bestFit="1" customWidth="1"/>
    <col min="9730" max="9730" width="41.28515625" style="307" customWidth="1"/>
    <col min="9731" max="9731" width="6" style="307" bestFit="1" customWidth="1"/>
    <col min="9732" max="9732" width="3.7109375" style="307" customWidth="1"/>
    <col min="9733" max="9733" width="15.28515625" style="307" customWidth="1"/>
    <col min="9734" max="9734" width="13.42578125" style="307" customWidth="1"/>
    <col min="9735" max="9984" width="9" style="307"/>
    <col min="9985" max="9985" width="6.7109375" style="307" bestFit="1" customWidth="1"/>
    <col min="9986" max="9986" width="41.28515625" style="307" customWidth="1"/>
    <col min="9987" max="9987" width="6" style="307" bestFit="1" customWidth="1"/>
    <col min="9988" max="9988" width="3.7109375" style="307" customWidth="1"/>
    <col min="9989" max="9989" width="15.28515625" style="307" customWidth="1"/>
    <col min="9990" max="9990" width="13.42578125" style="307" customWidth="1"/>
    <col min="9991" max="10240" width="9" style="307"/>
    <col min="10241" max="10241" width="6.7109375" style="307" bestFit="1" customWidth="1"/>
    <col min="10242" max="10242" width="41.28515625" style="307" customWidth="1"/>
    <col min="10243" max="10243" width="6" style="307" bestFit="1" customWidth="1"/>
    <col min="10244" max="10244" width="3.7109375" style="307" customWidth="1"/>
    <col min="10245" max="10245" width="15.28515625" style="307" customWidth="1"/>
    <col min="10246" max="10246" width="13.42578125" style="307" customWidth="1"/>
    <col min="10247" max="10496" width="9" style="307"/>
    <col min="10497" max="10497" width="6.7109375" style="307" bestFit="1" customWidth="1"/>
    <col min="10498" max="10498" width="41.28515625" style="307" customWidth="1"/>
    <col min="10499" max="10499" width="6" style="307" bestFit="1" customWidth="1"/>
    <col min="10500" max="10500" width="3.7109375" style="307" customWidth="1"/>
    <col min="10501" max="10501" width="15.28515625" style="307" customWidth="1"/>
    <col min="10502" max="10502" width="13.42578125" style="307" customWidth="1"/>
    <col min="10503" max="10752" width="9" style="307"/>
    <col min="10753" max="10753" width="6.7109375" style="307" bestFit="1" customWidth="1"/>
    <col min="10754" max="10754" width="41.28515625" style="307" customWidth="1"/>
    <col min="10755" max="10755" width="6" style="307" bestFit="1" customWidth="1"/>
    <col min="10756" max="10756" width="3.7109375" style="307" customWidth="1"/>
    <col min="10757" max="10757" width="15.28515625" style="307" customWidth="1"/>
    <col min="10758" max="10758" width="13.42578125" style="307" customWidth="1"/>
    <col min="10759" max="11008" width="9" style="307"/>
    <col min="11009" max="11009" width="6.7109375" style="307" bestFit="1" customWidth="1"/>
    <col min="11010" max="11010" width="41.28515625" style="307" customWidth="1"/>
    <col min="11011" max="11011" width="6" style="307" bestFit="1" customWidth="1"/>
    <col min="11012" max="11012" width="3.7109375" style="307" customWidth="1"/>
    <col min="11013" max="11013" width="15.28515625" style="307" customWidth="1"/>
    <col min="11014" max="11014" width="13.42578125" style="307" customWidth="1"/>
    <col min="11015" max="11264" width="9" style="307"/>
    <col min="11265" max="11265" width="6.7109375" style="307" bestFit="1" customWidth="1"/>
    <col min="11266" max="11266" width="41.28515625" style="307" customWidth="1"/>
    <col min="11267" max="11267" width="6" style="307" bestFit="1" customWidth="1"/>
    <col min="11268" max="11268" width="3.7109375" style="307" customWidth="1"/>
    <col min="11269" max="11269" width="15.28515625" style="307" customWidth="1"/>
    <col min="11270" max="11270" width="13.42578125" style="307" customWidth="1"/>
    <col min="11271" max="11520" width="9" style="307"/>
    <col min="11521" max="11521" width="6.7109375" style="307" bestFit="1" customWidth="1"/>
    <col min="11522" max="11522" width="41.28515625" style="307" customWidth="1"/>
    <col min="11523" max="11523" width="6" style="307" bestFit="1" customWidth="1"/>
    <col min="11524" max="11524" width="3.7109375" style="307" customWidth="1"/>
    <col min="11525" max="11525" width="15.28515625" style="307" customWidth="1"/>
    <col min="11526" max="11526" width="13.42578125" style="307" customWidth="1"/>
    <col min="11527" max="11776" width="9" style="307"/>
    <col min="11777" max="11777" width="6.7109375" style="307" bestFit="1" customWidth="1"/>
    <col min="11778" max="11778" width="41.28515625" style="307" customWidth="1"/>
    <col min="11779" max="11779" width="6" style="307" bestFit="1" customWidth="1"/>
    <col min="11780" max="11780" width="3.7109375" style="307" customWidth="1"/>
    <col min="11781" max="11781" width="15.28515625" style="307" customWidth="1"/>
    <col min="11782" max="11782" width="13.42578125" style="307" customWidth="1"/>
    <col min="11783" max="12032" width="9" style="307"/>
    <col min="12033" max="12033" width="6.7109375" style="307" bestFit="1" customWidth="1"/>
    <col min="12034" max="12034" width="41.28515625" style="307" customWidth="1"/>
    <col min="12035" max="12035" width="6" style="307" bestFit="1" customWidth="1"/>
    <col min="12036" max="12036" width="3.7109375" style="307" customWidth="1"/>
    <col min="12037" max="12037" width="15.28515625" style="307" customWidth="1"/>
    <col min="12038" max="12038" width="13.42578125" style="307" customWidth="1"/>
    <col min="12039" max="12288" width="9" style="307"/>
    <col min="12289" max="12289" width="6.7109375" style="307" bestFit="1" customWidth="1"/>
    <col min="12290" max="12290" width="41.28515625" style="307" customWidth="1"/>
    <col min="12291" max="12291" width="6" style="307" bestFit="1" customWidth="1"/>
    <col min="12292" max="12292" width="3.7109375" style="307" customWidth="1"/>
    <col min="12293" max="12293" width="15.28515625" style="307" customWidth="1"/>
    <col min="12294" max="12294" width="13.42578125" style="307" customWidth="1"/>
    <col min="12295" max="12544" width="9" style="307"/>
    <col min="12545" max="12545" width="6.7109375" style="307" bestFit="1" customWidth="1"/>
    <col min="12546" max="12546" width="41.28515625" style="307" customWidth="1"/>
    <col min="12547" max="12547" width="6" style="307" bestFit="1" customWidth="1"/>
    <col min="12548" max="12548" width="3.7109375" style="307" customWidth="1"/>
    <col min="12549" max="12549" width="15.28515625" style="307" customWidth="1"/>
    <col min="12550" max="12550" width="13.42578125" style="307" customWidth="1"/>
    <col min="12551" max="12800" width="9" style="307"/>
    <col min="12801" max="12801" width="6.7109375" style="307" bestFit="1" customWidth="1"/>
    <col min="12802" max="12802" width="41.28515625" style="307" customWidth="1"/>
    <col min="12803" max="12803" width="6" style="307" bestFit="1" customWidth="1"/>
    <col min="12804" max="12804" width="3.7109375" style="307" customWidth="1"/>
    <col min="12805" max="12805" width="15.28515625" style="307" customWidth="1"/>
    <col min="12806" max="12806" width="13.42578125" style="307" customWidth="1"/>
    <col min="12807" max="13056" width="9" style="307"/>
    <col min="13057" max="13057" width="6.7109375" style="307" bestFit="1" customWidth="1"/>
    <col min="13058" max="13058" width="41.28515625" style="307" customWidth="1"/>
    <col min="13059" max="13059" width="6" style="307" bestFit="1" customWidth="1"/>
    <col min="13060" max="13060" width="3.7109375" style="307" customWidth="1"/>
    <col min="13061" max="13061" width="15.28515625" style="307" customWidth="1"/>
    <col min="13062" max="13062" width="13.42578125" style="307" customWidth="1"/>
    <col min="13063" max="13312" width="9" style="307"/>
    <col min="13313" max="13313" width="6.7109375" style="307" bestFit="1" customWidth="1"/>
    <col min="13314" max="13314" width="41.28515625" style="307" customWidth="1"/>
    <col min="13315" max="13315" width="6" style="307" bestFit="1" customWidth="1"/>
    <col min="13316" max="13316" width="3.7109375" style="307" customWidth="1"/>
    <col min="13317" max="13317" width="15.28515625" style="307" customWidth="1"/>
    <col min="13318" max="13318" width="13.42578125" style="307" customWidth="1"/>
    <col min="13319" max="13568" width="9" style="307"/>
    <col min="13569" max="13569" width="6.7109375" style="307" bestFit="1" customWidth="1"/>
    <col min="13570" max="13570" width="41.28515625" style="307" customWidth="1"/>
    <col min="13571" max="13571" width="6" style="307" bestFit="1" customWidth="1"/>
    <col min="13572" max="13572" width="3.7109375" style="307" customWidth="1"/>
    <col min="13573" max="13573" width="15.28515625" style="307" customWidth="1"/>
    <col min="13574" max="13574" width="13.42578125" style="307" customWidth="1"/>
    <col min="13575" max="13824" width="9" style="307"/>
    <col min="13825" max="13825" width="6.7109375" style="307" bestFit="1" customWidth="1"/>
    <col min="13826" max="13826" width="41.28515625" style="307" customWidth="1"/>
    <col min="13827" max="13827" width="6" style="307" bestFit="1" customWidth="1"/>
    <col min="13828" max="13828" width="3.7109375" style="307" customWidth="1"/>
    <col min="13829" max="13829" width="15.28515625" style="307" customWidth="1"/>
    <col min="13830" max="13830" width="13.42578125" style="307" customWidth="1"/>
    <col min="13831" max="14080" width="9" style="307"/>
    <col min="14081" max="14081" width="6.7109375" style="307" bestFit="1" customWidth="1"/>
    <col min="14082" max="14082" width="41.28515625" style="307" customWidth="1"/>
    <col min="14083" max="14083" width="6" style="307" bestFit="1" customWidth="1"/>
    <col min="14084" max="14084" width="3.7109375" style="307" customWidth="1"/>
    <col min="14085" max="14085" width="15.28515625" style="307" customWidth="1"/>
    <col min="14086" max="14086" width="13.42578125" style="307" customWidth="1"/>
    <col min="14087" max="14336" width="9" style="307"/>
    <col min="14337" max="14337" width="6.7109375" style="307" bestFit="1" customWidth="1"/>
    <col min="14338" max="14338" width="41.28515625" style="307" customWidth="1"/>
    <col min="14339" max="14339" width="6" style="307" bestFit="1" customWidth="1"/>
    <col min="14340" max="14340" width="3.7109375" style="307" customWidth="1"/>
    <col min="14341" max="14341" width="15.28515625" style="307" customWidth="1"/>
    <col min="14342" max="14342" width="13.42578125" style="307" customWidth="1"/>
    <col min="14343" max="14592" width="9" style="307"/>
    <col min="14593" max="14593" width="6.7109375" style="307" bestFit="1" customWidth="1"/>
    <col min="14594" max="14594" width="41.28515625" style="307" customWidth="1"/>
    <col min="14595" max="14595" width="6" style="307" bestFit="1" customWidth="1"/>
    <col min="14596" max="14596" width="3.7109375" style="307" customWidth="1"/>
    <col min="14597" max="14597" width="15.28515625" style="307" customWidth="1"/>
    <col min="14598" max="14598" width="13.42578125" style="307" customWidth="1"/>
    <col min="14599" max="14848" width="9" style="307"/>
    <col min="14849" max="14849" width="6.7109375" style="307" bestFit="1" customWidth="1"/>
    <col min="14850" max="14850" width="41.28515625" style="307" customWidth="1"/>
    <col min="14851" max="14851" width="6" style="307" bestFit="1" customWidth="1"/>
    <col min="14852" max="14852" width="3.7109375" style="307" customWidth="1"/>
    <col min="14853" max="14853" width="15.28515625" style="307" customWidth="1"/>
    <col min="14854" max="14854" width="13.42578125" style="307" customWidth="1"/>
    <col min="14855" max="15104" width="9" style="307"/>
    <col min="15105" max="15105" width="6.7109375" style="307" bestFit="1" customWidth="1"/>
    <col min="15106" max="15106" width="41.28515625" style="307" customWidth="1"/>
    <col min="15107" max="15107" width="6" style="307" bestFit="1" customWidth="1"/>
    <col min="15108" max="15108" width="3.7109375" style="307" customWidth="1"/>
    <col min="15109" max="15109" width="15.28515625" style="307" customWidth="1"/>
    <col min="15110" max="15110" width="13.42578125" style="307" customWidth="1"/>
    <col min="15111" max="15360" width="9" style="307"/>
    <col min="15361" max="15361" width="6.7109375" style="307" bestFit="1" customWidth="1"/>
    <col min="15362" max="15362" width="41.28515625" style="307" customWidth="1"/>
    <col min="15363" max="15363" width="6" style="307" bestFit="1" customWidth="1"/>
    <col min="15364" max="15364" width="3.7109375" style="307" customWidth="1"/>
    <col min="15365" max="15365" width="15.28515625" style="307" customWidth="1"/>
    <col min="15366" max="15366" width="13.42578125" style="307" customWidth="1"/>
    <col min="15367" max="15616" width="9" style="307"/>
    <col min="15617" max="15617" width="6.7109375" style="307" bestFit="1" customWidth="1"/>
    <col min="15618" max="15618" width="41.28515625" style="307" customWidth="1"/>
    <col min="15619" max="15619" width="6" style="307" bestFit="1" customWidth="1"/>
    <col min="15620" max="15620" width="3.7109375" style="307" customWidth="1"/>
    <col min="15621" max="15621" width="15.28515625" style="307" customWidth="1"/>
    <col min="15622" max="15622" width="13.42578125" style="307" customWidth="1"/>
    <col min="15623" max="15872" width="9" style="307"/>
    <col min="15873" max="15873" width="6.7109375" style="307" bestFit="1" customWidth="1"/>
    <col min="15874" max="15874" width="41.28515625" style="307" customWidth="1"/>
    <col min="15875" max="15875" width="6" style="307" bestFit="1" customWidth="1"/>
    <col min="15876" max="15876" width="3.7109375" style="307" customWidth="1"/>
    <col min="15877" max="15877" width="15.28515625" style="307" customWidth="1"/>
    <col min="15878" max="15878" width="13.42578125" style="307" customWidth="1"/>
    <col min="15879" max="16128" width="9" style="307"/>
    <col min="16129" max="16129" width="6.7109375" style="307" bestFit="1" customWidth="1"/>
    <col min="16130" max="16130" width="41.28515625" style="307" customWidth="1"/>
    <col min="16131" max="16131" width="6" style="307" bestFit="1" customWidth="1"/>
    <col min="16132" max="16132" width="3.7109375" style="307" customWidth="1"/>
    <col min="16133" max="16133" width="15.28515625" style="307" customWidth="1"/>
    <col min="16134" max="16134" width="13.42578125" style="307" customWidth="1"/>
    <col min="16135" max="16384" width="9" style="307"/>
  </cols>
  <sheetData>
    <row r="1" spans="1:7" x14ac:dyDescent="0.2">
      <c r="A1" s="368" t="s">
        <v>86</v>
      </c>
      <c r="B1" s="366" t="s">
        <v>4</v>
      </c>
      <c r="C1" s="365"/>
      <c r="D1" s="366"/>
      <c r="E1" s="444"/>
      <c r="F1" s="444"/>
    </row>
    <row r="2" spans="1:7" x14ac:dyDescent="0.2">
      <c r="A2" s="368" t="s">
        <v>85</v>
      </c>
      <c r="B2" s="366" t="s">
        <v>18</v>
      </c>
      <c r="C2" s="365"/>
      <c r="D2" s="366"/>
      <c r="E2" s="444"/>
      <c r="F2" s="444"/>
    </row>
    <row r="3" spans="1:7" x14ac:dyDescent="0.2">
      <c r="A3" s="368" t="s">
        <v>135</v>
      </c>
      <c r="B3" s="366" t="s">
        <v>293</v>
      </c>
      <c r="C3" s="365"/>
      <c r="D3" s="366"/>
      <c r="E3" s="444"/>
      <c r="F3" s="444"/>
    </row>
    <row r="4" spans="1:7" x14ac:dyDescent="0.2">
      <c r="A4" s="367"/>
      <c r="B4" s="366"/>
      <c r="C4" s="365"/>
      <c r="D4" s="366"/>
      <c r="E4" s="444"/>
      <c r="F4" s="444"/>
    </row>
    <row r="5" spans="1:7" s="310" customFormat="1" ht="76.5" x14ac:dyDescent="0.2">
      <c r="A5" s="362" t="s">
        <v>0</v>
      </c>
      <c r="B5" s="361" t="s">
        <v>7</v>
      </c>
      <c r="C5" s="443" t="s">
        <v>5</v>
      </c>
      <c r="D5" s="442" t="s">
        <v>6</v>
      </c>
      <c r="E5" s="359" t="s">
        <v>9</v>
      </c>
      <c r="F5" s="359" t="s">
        <v>10</v>
      </c>
    </row>
    <row r="6" spans="1:7" s="436" customFormat="1" x14ac:dyDescent="0.2">
      <c r="A6" s="441">
        <v>1</v>
      </c>
      <c r="B6" s="440"/>
      <c r="C6" s="439"/>
      <c r="D6" s="438"/>
      <c r="E6" s="437"/>
      <c r="F6" s="437"/>
    </row>
    <row r="7" spans="1:7" x14ac:dyDescent="0.2">
      <c r="A7" s="166"/>
      <c r="B7" s="165" t="s">
        <v>292</v>
      </c>
      <c r="C7" s="164">
        <v>12</v>
      </c>
      <c r="D7" s="160" t="s">
        <v>1</v>
      </c>
      <c r="E7" s="385">
        <v>440</v>
      </c>
      <c r="F7" s="323">
        <f>C7*E7</f>
        <v>5280</v>
      </c>
      <c r="G7" s="432"/>
    </row>
    <row r="8" spans="1:7" x14ac:dyDescent="0.2">
      <c r="A8" s="166"/>
      <c r="B8" s="165" t="s">
        <v>291</v>
      </c>
      <c r="C8" s="164">
        <v>10</v>
      </c>
      <c r="D8" s="160" t="s">
        <v>1</v>
      </c>
      <c r="E8" s="385">
        <v>550</v>
      </c>
      <c r="F8" s="323">
        <f>C8*E8</f>
        <v>5500</v>
      </c>
      <c r="G8" s="432"/>
    </row>
    <row r="9" spans="1:7" x14ac:dyDescent="0.2">
      <c r="A9" s="161"/>
      <c r="B9" s="160"/>
      <c r="C9" s="435"/>
      <c r="D9" s="160"/>
      <c r="E9" s="158"/>
      <c r="F9" s="157"/>
      <c r="G9" s="432"/>
    </row>
    <row r="10" spans="1:7" x14ac:dyDescent="0.2">
      <c r="A10" s="120"/>
      <c r="B10" s="119" t="s">
        <v>87</v>
      </c>
      <c r="C10" s="434"/>
      <c r="D10" s="433"/>
      <c r="E10" s="172"/>
      <c r="F10" s="172">
        <f>F7+F8</f>
        <v>10780</v>
      </c>
      <c r="G10" s="432"/>
    </row>
    <row r="11" spans="1:7" x14ac:dyDescent="0.2">
      <c r="A11" s="156"/>
      <c r="B11" s="155"/>
      <c r="C11" s="431"/>
      <c r="D11" s="430"/>
      <c r="E11" s="429"/>
      <c r="F11" s="429"/>
    </row>
    <row r="12" spans="1:7" x14ac:dyDescent="0.2">
      <c r="A12" s="338"/>
      <c r="B12" s="398"/>
      <c r="C12" s="349"/>
      <c r="D12" s="397"/>
      <c r="E12" s="411"/>
      <c r="F12" s="396"/>
    </row>
    <row r="13" spans="1:7" x14ac:dyDescent="0.2">
      <c r="A13" s="331">
        <f>COUNT(A6+1)</f>
        <v>1</v>
      </c>
      <c r="B13" s="395" t="s">
        <v>105</v>
      </c>
      <c r="C13" s="428"/>
      <c r="D13" s="427"/>
      <c r="E13" s="426"/>
      <c r="F13" s="426"/>
    </row>
    <row r="14" spans="1:7" ht="25.5" x14ac:dyDescent="0.2">
      <c r="A14" s="331"/>
      <c r="B14" s="150" t="s">
        <v>104</v>
      </c>
      <c r="C14" s="326"/>
      <c r="D14" s="160"/>
      <c r="E14" s="391"/>
      <c r="F14" s="391"/>
    </row>
    <row r="15" spans="1:7" ht="14.25" x14ac:dyDescent="0.2">
      <c r="A15" s="331"/>
      <c r="B15" s="413" t="s">
        <v>103</v>
      </c>
      <c r="C15" s="347">
        <v>330</v>
      </c>
      <c r="D15" s="160" t="s">
        <v>8</v>
      </c>
      <c r="E15" s="343"/>
      <c r="F15" s="378">
        <f>C15*E15</f>
        <v>0</v>
      </c>
    </row>
    <row r="16" spans="1:7" x14ac:dyDescent="0.2">
      <c r="A16" s="339"/>
      <c r="B16" s="412"/>
      <c r="C16" s="345"/>
      <c r="D16" s="389"/>
      <c r="E16" s="318"/>
      <c r="F16" s="318"/>
    </row>
    <row r="17" spans="1:6" x14ac:dyDescent="0.2">
      <c r="A17" s="338"/>
      <c r="B17" s="398"/>
      <c r="C17" s="349"/>
      <c r="D17" s="397"/>
      <c r="E17" s="411"/>
      <c r="F17" s="396"/>
    </row>
    <row r="18" spans="1:6" x14ac:dyDescent="0.2">
      <c r="A18" s="331">
        <f>COUNT($A$13:A16)+1</f>
        <v>2</v>
      </c>
      <c r="B18" s="395" t="s">
        <v>102</v>
      </c>
      <c r="C18" s="347"/>
      <c r="D18" s="160"/>
      <c r="E18" s="410"/>
      <c r="F18" s="391"/>
    </row>
    <row r="19" spans="1:6" ht="25.5" x14ac:dyDescent="0.2">
      <c r="A19" s="331"/>
      <c r="B19" s="330" t="s">
        <v>101</v>
      </c>
      <c r="C19" s="347"/>
      <c r="D19" s="160"/>
      <c r="E19" s="410"/>
      <c r="F19" s="391"/>
    </row>
    <row r="20" spans="1:6" x14ac:dyDescent="0.2">
      <c r="A20" s="331"/>
      <c r="B20" s="413" t="s">
        <v>147</v>
      </c>
      <c r="C20" s="347">
        <v>10</v>
      </c>
      <c r="D20" s="160" t="s">
        <v>1</v>
      </c>
      <c r="E20" s="343"/>
      <c r="F20" s="323">
        <f>C20*E20</f>
        <v>0</v>
      </c>
    </row>
    <row r="21" spans="1:6" x14ac:dyDescent="0.2">
      <c r="A21" s="331"/>
      <c r="B21" s="413" t="s">
        <v>100</v>
      </c>
      <c r="C21" s="347">
        <v>5</v>
      </c>
      <c r="D21" s="160" t="s">
        <v>1</v>
      </c>
      <c r="E21" s="343"/>
      <c r="F21" s="323">
        <f>C21*E21</f>
        <v>0</v>
      </c>
    </row>
    <row r="22" spans="1:6" x14ac:dyDescent="0.2">
      <c r="A22" s="331"/>
      <c r="B22" s="413" t="s">
        <v>202</v>
      </c>
      <c r="C22" s="347">
        <v>7</v>
      </c>
      <c r="D22" s="160" t="s">
        <v>1</v>
      </c>
      <c r="E22" s="343"/>
      <c r="F22" s="323">
        <f>C22*E22</f>
        <v>0</v>
      </c>
    </row>
    <row r="23" spans="1:6" x14ac:dyDescent="0.2">
      <c r="A23" s="339"/>
      <c r="B23" s="412"/>
      <c r="C23" s="345"/>
      <c r="D23" s="389"/>
      <c r="E23" s="318"/>
      <c r="F23" s="318"/>
    </row>
    <row r="24" spans="1:6" x14ac:dyDescent="0.2">
      <c r="A24" s="338"/>
      <c r="B24" s="418"/>
      <c r="C24" s="349"/>
      <c r="D24" s="397"/>
      <c r="E24" s="411"/>
      <c r="F24" s="334"/>
    </row>
    <row r="25" spans="1:6" x14ac:dyDescent="0.2">
      <c r="A25" s="331">
        <f>COUNT($A$13:A24)+1</f>
        <v>3</v>
      </c>
      <c r="B25" s="425" t="s">
        <v>99</v>
      </c>
      <c r="C25" s="347"/>
      <c r="D25" s="424"/>
      <c r="E25" s="323"/>
      <c r="F25" s="423"/>
    </row>
    <row r="26" spans="1:6" ht="38.25" x14ac:dyDescent="0.2">
      <c r="A26" s="331"/>
      <c r="B26" s="422" t="s">
        <v>98</v>
      </c>
      <c r="C26" s="347"/>
      <c r="D26" s="406"/>
      <c r="E26" s="378"/>
      <c r="F26" s="378"/>
    </row>
    <row r="27" spans="1:6" x14ac:dyDescent="0.2">
      <c r="A27" s="331"/>
      <c r="B27" s="421" t="s">
        <v>97</v>
      </c>
      <c r="C27" s="347">
        <v>18</v>
      </c>
      <c r="D27" s="406" t="s">
        <v>1</v>
      </c>
      <c r="E27" s="343"/>
      <c r="F27" s="323">
        <f>C27*E27</f>
        <v>0</v>
      </c>
    </row>
    <row r="28" spans="1:6" x14ac:dyDescent="0.2">
      <c r="A28" s="339"/>
      <c r="B28" s="420"/>
      <c r="C28" s="345"/>
      <c r="D28" s="404"/>
      <c r="E28" s="318"/>
      <c r="F28" s="318"/>
    </row>
    <row r="29" spans="1:6" x14ac:dyDescent="0.2">
      <c r="A29" s="338"/>
      <c r="B29" s="398"/>
      <c r="C29" s="349"/>
      <c r="D29" s="397"/>
      <c r="E29" s="411"/>
      <c r="F29" s="396"/>
    </row>
    <row r="30" spans="1:6" x14ac:dyDescent="0.2">
      <c r="A30" s="331">
        <f>COUNT($A$13:A29)+1</f>
        <v>4</v>
      </c>
      <c r="B30" s="395" t="s">
        <v>116</v>
      </c>
      <c r="C30" s="347"/>
      <c r="D30" s="160"/>
      <c r="E30" s="410"/>
      <c r="F30" s="391"/>
    </row>
    <row r="31" spans="1:6" ht="38.25" x14ac:dyDescent="0.2">
      <c r="A31" s="331"/>
      <c r="B31" s="330" t="s">
        <v>115</v>
      </c>
      <c r="C31" s="347"/>
      <c r="D31" s="160"/>
      <c r="E31" s="410"/>
      <c r="F31" s="391"/>
    </row>
    <row r="32" spans="1:6" x14ac:dyDescent="0.2">
      <c r="A32" s="331"/>
      <c r="B32" s="413" t="s">
        <v>96</v>
      </c>
      <c r="C32" s="347">
        <v>2</v>
      </c>
      <c r="D32" s="160" t="s">
        <v>1</v>
      </c>
      <c r="E32" s="343"/>
      <c r="F32" s="323">
        <f>C32*E32</f>
        <v>0</v>
      </c>
    </row>
    <row r="33" spans="1:6" x14ac:dyDescent="0.2">
      <c r="A33" s="339"/>
      <c r="B33" s="412"/>
      <c r="C33" s="345"/>
      <c r="D33" s="389"/>
      <c r="E33" s="318"/>
      <c r="F33" s="318"/>
    </row>
    <row r="34" spans="1:6" x14ac:dyDescent="0.2">
      <c r="A34" s="338"/>
      <c r="B34" s="418"/>
      <c r="C34" s="349"/>
      <c r="D34" s="397"/>
      <c r="E34" s="411"/>
      <c r="F34" s="334"/>
    </row>
    <row r="35" spans="1:6" x14ac:dyDescent="0.2">
      <c r="A35" s="331">
        <f>COUNT($A$13:A34)+1</f>
        <v>5</v>
      </c>
      <c r="B35" s="395" t="s">
        <v>128</v>
      </c>
      <c r="C35" s="347"/>
      <c r="D35" s="160"/>
      <c r="E35" s="410"/>
      <c r="F35" s="323"/>
    </row>
    <row r="36" spans="1:6" x14ac:dyDescent="0.2">
      <c r="A36" s="328"/>
      <c r="B36" s="330" t="s">
        <v>127</v>
      </c>
      <c r="C36" s="347"/>
      <c r="D36" s="160"/>
      <c r="E36" s="410"/>
      <c r="F36" s="391"/>
    </row>
    <row r="37" spans="1:6" x14ac:dyDescent="0.2">
      <c r="A37" s="331"/>
      <c r="B37" s="413" t="s">
        <v>96</v>
      </c>
      <c r="C37" s="347">
        <v>12</v>
      </c>
      <c r="D37" s="160" t="s">
        <v>1</v>
      </c>
      <c r="E37" s="343"/>
      <c r="F37" s="323">
        <f>C37*E37</f>
        <v>0</v>
      </c>
    </row>
    <row r="38" spans="1:6" x14ac:dyDescent="0.2">
      <c r="A38" s="339"/>
      <c r="B38" s="412"/>
      <c r="C38" s="345"/>
      <c r="D38" s="389"/>
      <c r="E38" s="318"/>
      <c r="F38" s="318"/>
    </row>
    <row r="39" spans="1:6" x14ac:dyDescent="0.2">
      <c r="A39" s="338"/>
      <c r="B39" s="398"/>
      <c r="C39" s="349"/>
      <c r="D39" s="397"/>
      <c r="E39" s="411"/>
      <c r="F39" s="396"/>
    </row>
    <row r="40" spans="1:6" x14ac:dyDescent="0.2">
      <c r="A40" s="331">
        <f>COUNT($A$13:A39)+1</f>
        <v>6</v>
      </c>
      <c r="B40" s="395" t="s">
        <v>126</v>
      </c>
      <c r="C40" s="347"/>
      <c r="D40" s="160"/>
      <c r="E40" s="410"/>
      <c r="F40" s="391"/>
    </row>
    <row r="41" spans="1:6" x14ac:dyDescent="0.2">
      <c r="A41" s="331"/>
      <c r="B41" s="330" t="s">
        <v>125</v>
      </c>
      <c r="C41" s="347"/>
      <c r="D41" s="160"/>
      <c r="E41" s="410"/>
      <c r="F41" s="391"/>
    </row>
    <row r="42" spans="1:6" x14ac:dyDescent="0.2">
      <c r="A42" s="331"/>
      <c r="B42" s="413" t="s">
        <v>96</v>
      </c>
      <c r="C42" s="347">
        <v>15</v>
      </c>
      <c r="D42" s="160" t="s">
        <v>1</v>
      </c>
      <c r="E42" s="343"/>
      <c r="F42" s="323">
        <f>C42*E42</f>
        <v>0</v>
      </c>
    </row>
    <row r="43" spans="1:6" x14ac:dyDescent="0.2">
      <c r="A43" s="339"/>
      <c r="B43" s="412"/>
      <c r="C43" s="345"/>
      <c r="D43" s="389"/>
      <c r="E43" s="318"/>
      <c r="F43" s="318"/>
    </row>
    <row r="44" spans="1:6" x14ac:dyDescent="0.2">
      <c r="A44" s="338"/>
      <c r="B44" s="398" t="s">
        <v>95</v>
      </c>
      <c r="C44" s="349"/>
      <c r="D44" s="397"/>
      <c r="E44" s="411"/>
      <c r="F44" s="396"/>
    </row>
    <row r="45" spans="1:6" x14ac:dyDescent="0.2">
      <c r="A45" s="331">
        <f>COUNT($A$13:A44)+1</f>
        <v>7</v>
      </c>
      <c r="B45" s="395" t="s">
        <v>114</v>
      </c>
      <c r="C45" s="347"/>
      <c r="D45" s="160"/>
      <c r="E45" s="410"/>
      <c r="F45" s="391"/>
    </row>
    <row r="46" spans="1:6" x14ac:dyDescent="0.2">
      <c r="A46" s="331"/>
      <c r="B46" s="330" t="s">
        <v>113</v>
      </c>
      <c r="C46" s="347"/>
      <c r="D46" s="160"/>
      <c r="E46" s="410"/>
      <c r="F46" s="391"/>
    </row>
    <row r="47" spans="1:6" x14ac:dyDescent="0.2">
      <c r="A47" s="331"/>
      <c r="B47" s="413" t="s">
        <v>146</v>
      </c>
      <c r="C47" s="347">
        <v>3</v>
      </c>
      <c r="D47" s="160" t="s">
        <v>1</v>
      </c>
      <c r="E47" s="343"/>
      <c r="F47" s="323">
        <f>C47*E47</f>
        <v>0</v>
      </c>
    </row>
    <row r="48" spans="1:6" x14ac:dyDescent="0.2">
      <c r="A48" s="339"/>
      <c r="B48" s="412"/>
      <c r="C48" s="345"/>
      <c r="D48" s="389"/>
      <c r="E48" s="318"/>
      <c r="F48" s="318"/>
    </row>
    <row r="49" spans="1:6" x14ac:dyDescent="0.2">
      <c r="A49" s="338"/>
      <c r="B49" s="398" t="s">
        <v>95</v>
      </c>
      <c r="C49" s="349"/>
      <c r="D49" s="397"/>
      <c r="E49" s="411"/>
      <c r="F49" s="396"/>
    </row>
    <row r="50" spans="1:6" x14ac:dyDescent="0.2">
      <c r="A50" s="331">
        <f>COUNT($A$13:A49)+1</f>
        <v>8</v>
      </c>
      <c r="B50" s="395" t="s">
        <v>74</v>
      </c>
      <c r="C50" s="347"/>
      <c r="D50" s="160"/>
      <c r="E50" s="410"/>
      <c r="F50" s="391"/>
    </row>
    <row r="51" spans="1:6" ht="25.5" x14ac:dyDescent="0.2">
      <c r="A51" s="331"/>
      <c r="B51" s="330" t="s">
        <v>73</v>
      </c>
      <c r="C51" s="347"/>
      <c r="D51" s="160"/>
      <c r="E51" s="410"/>
      <c r="F51" s="391"/>
    </row>
    <row r="52" spans="1:6" x14ac:dyDescent="0.2">
      <c r="A52" s="331"/>
      <c r="B52" s="413" t="s">
        <v>94</v>
      </c>
      <c r="C52" s="347">
        <v>82</v>
      </c>
      <c r="D52" s="160" t="s">
        <v>1</v>
      </c>
      <c r="E52" s="343"/>
      <c r="F52" s="323">
        <f>C52*E52</f>
        <v>0</v>
      </c>
    </row>
    <row r="53" spans="1:6" x14ac:dyDescent="0.2">
      <c r="A53" s="339"/>
      <c r="B53" s="412"/>
      <c r="C53" s="345"/>
      <c r="D53" s="389"/>
      <c r="E53" s="318"/>
      <c r="F53" s="318"/>
    </row>
    <row r="54" spans="1:6" x14ac:dyDescent="0.2">
      <c r="A54" s="338"/>
      <c r="B54" s="418"/>
      <c r="C54" s="349"/>
      <c r="D54" s="397"/>
      <c r="E54" s="411"/>
      <c r="F54" s="334"/>
    </row>
    <row r="55" spans="1:6" x14ac:dyDescent="0.2">
      <c r="A55" s="331">
        <f>COUNT($A$13:A54)+1</f>
        <v>9</v>
      </c>
      <c r="B55" s="395" t="s">
        <v>145</v>
      </c>
      <c r="C55" s="347"/>
      <c r="D55" s="160"/>
      <c r="E55" s="410"/>
      <c r="F55" s="323"/>
    </row>
    <row r="56" spans="1:6" ht="76.5" x14ac:dyDescent="0.2">
      <c r="A56" s="331"/>
      <c r="B56" s="130" t="s">
        <v>290</v>
      </c>
      <c r="C56" s="347"/>
      <c r="D56" s="160"/>
      <c r="E56" s="410"/>
      <c r="F56" s="391"/>
    </row>
    <row r="57" spans="1:6" x14ac:dyDescent="0.2">
      <c r="A57" s="331"/>
      <c r="B57" s="413" t="s">
        <v>144</v>
      </c>
      <c r="C57" s="347">
        <v>2</v>
      </c>
      <c r="D57" s="160" t="s">
        <v>1</v>
      </c>
      <c r="E57" s="343"/>
      <c r="F57" s="323">
        <f>C57*E57</f>
        <v>0</v>
      </c>
    </row>
    <row r="58" spans="1:6" x14ac:dyDescent="0.2">
      <c r="A58" s="331"/>
      <c r="B58" s="413" t="s">
        <v>143</v>
      </c>
      <c r="C58" s="347">
        <v>2</v>
      </c>
      <c r="D58" s="160" t="s">
        <v>1</v>
      </c>
      <c r="E58" s="343"/>
      <c r="F58" s="323">
        <f>C58*E58</f>
        <v>0</v>
      </c>
    </row>
    <row r="59" spans="1:6" x14ac:dyDescent="0.2">
      <c r="A59" s="339"/>
      <c r="B59" s="412"/>
      <c r="C59" s="345"/>
      <c r="D59" s="389"/>
      <c r="E59" s="318"/>
      <c r="F59" s="318"/>
    </row>
    <row r="60" spans="1:6" x14ac:dyDescent="0.2">
      <c r="A60" s="338"/>
      <c r="B60" s="418"/>
      <c r="C60" s="349"/>
      <c r="D60" s="397"/>
      <c r="E60" s="411"/>
      <c r="F60" s="334"/>
    </row>
    <row r="61" spans="1:6" x14ac:dyDescent="0.2">
      <c r="A61" s="331">
        <f>COUNT($A$13:A60)+1</f>
        <v>10</v>
      </c>
      <c r="B61" s="395" t="s">
        <v>93</v>
      </c>
      <c r="C61" s="347"/>
      <c r="D61" s="160"/>
      <c r="E61" s="410"/>
      <c r="F61" s="323"/>
    </row>
    <row r="62" spans="1:6" ht="165.75" x14ac:dyDescent="0.2">
      <c r="A62" s="331"/>
      <c r="B62" s="130" t="s">
        <v>289</v>
      </c>
      <c r="C62" s="347"/>
      <c r="D62" s="160"/>
      <c r="E62" s="419"/>
      <c r="F62" s="419"/>
    </row>
    <row r="63" spans="1:6" x14ac:dyDescent="0.2">
      <c r="A63" s="331"/>
      <c r="B63" s="413" t="s">
        <v>89</v>
      </c>
      <c r="C63" s="347">
        <v>5</v>
      </c>
      <c r="D63" s="160" t="s">
        <v>1</v>
      </c>
      <c r="E63" s="343"/>
      <c r="F63" s="323">
        <f>C63*E63</f>
        <v>0</v>
      </c>
    </row>
    <row r="64" spans="1:6" x14ac:dyDescent="0.2">
      <c r="A64" s="339"/>
      <c r="B64" s="412"/>
      <c r="C64" s="345"/>
      <c r="D64" s="389"/>
      <c r="E64" s="318"/>
      <c r="F64" s="318"/>
    </row>
    <row r="65" spans="1:6" x14ac:dyDescent="0.2">
      <c r="A65" s="338"/>
      <c r="B65" s="418"/>
      <c r="C65" s="349"/>
      <c r="D65" s="397"/>
      <c r="E65" s="411"/>
      <c r="F65" s="334"/>
    </row>
    <row r="66" spans="1:6" x14ac:dyDescent="0.2">
      <c r="A66" s="331">
        <f>COUNT($A$13:A65)+1</f>
        <v>11</v>
      </c>
      <c r="B66" s="395" t="s">
        <v>91</v>
      </c>
      <c r="C66" s="347"/>
      <c r="D66" s="160"/>
      <c r="E66" s="410"/>
      <c r="F66" s="323"/>
    </row>
    <row r="67" spans="1:6" ht="165.75" x14ac:dyDescent="0.2">
      <c r="A67" s="331"/>
      <c r="B67" s="130" t="s">
        <v>235</v>
      </c>
      <c r="C67" s="347"/>
      <c r="D67" s="160"/>
      <c r="E67" s="419"/>
      <c r="F67" s="419"/>
    </row>
    <row r="68" spans="1:6" x14ac:dyDescent="0.2">
      <c r="A68" s="331"/>
      <c r="B68" s="413" t="s">
        <v>89</v>
      </c>
      <c r="C68" s="347">
        <v>5</v>
      </c>
      <c r="D68" s="160" t="s">
        <v>1</v>
      </c>
      <c r="E68" s="343"/>
      <c r="F68" s="323">
        <f>C68*E68</f>
        <v>0</v>
      </c>
    </row>
    <row r="69" spans="1:6" x14ac:dyDescent="0.2">
      <c r="A69" s="339"/>
      <c r="B69" s="412"/>
      <c r="C69" s="345"/>
      <c r="D69" s="389"/>
      <c r="E69" s="318"/>
      <c r="F69" s="318"/>
    </row>
    <row r="70" spans="1:6" x14ac:dyDescent="0.2">
      <c r="A70" s="338"/>
      <c r="B70" s="418"/>
      <c r="C70" s="349"/>
      <c r="D70" s="397"/>
      <c r="E70" s="411"/>
      <c r="F70" s="334"/>
    </row>
    <row r="71" spans="1:6" x14ac:dyDescent="0.2">
      <c r="A71" s="331">
        <f>COUNT($A$13:A70)+1</f>
        <v>12</v>
      </c>
      <c r="B71" s="395" t="s">
        <v>93</v>
      </c>
      <c r="C71" s="347"/>
      <c r="D71" s="160"/>
      <c r="E71" s="410"/>
      <c r="F71" s="323"/>
    </row>
    <row r="72" spans="1:6" ht="153" x14ac:dyDescent="0.2">
      <c r="A72" s="331"/>
      <c r="B72" s="130" t="s">
        <v>92</v>
      </c>
      <c r="C72" s="347"/>
      <c r="D72" s="160"/>
      <c r="E72" s="419"/>
      <c r="F72" s="419"/>
    </row>
    <row r="73" spans="1:6" x14ac:dyDescent="0.2">
      <c r="A73" s="331"/>
      <c r="B73" s="413" t="s">
        <v>89</v>
      </c>
      <c r="C73" s="347">
        <v>4</v>
      </c>
      <c r="D73" s="160" t="s">
        <v>1</v>
      </c>
      <c r="E73" s="343"/>
      <c r="F73" s="323">
        <f>C73*E73</f>
        <v>0</v>
      </c>
    </row>
    <row r="74" spans="1:6" x14ac:dyDescent="0.2">
      <c r="A74" s="339"/>
      <c r="B74" s="412"/>
      <c r="C74" s="345"/>
      <c r="D74" s="389"/>
      <c r="E74" s="318"/>
      <c r="F74" s="318"/>
    </row>
    <row r="75" spans="1:6" x14ac:dyDescent="0.2">
      <c r="A75" s="338"/>
      <c r="B75" s="418"/>
      <c r="C75" s="349"/>
      <c r="D75" s="397"/>
      <c r="E75" s="411"/>
      <c r="F75" s="334"/>
    </row>
    <row r="76" spans="1:6" x14ac:dyDescent="0.2">
      <c r="A76" s="331">
        <f>COUNT($A$13:A75)+1</f>
        <v>13</v>
      </c>
      <c r="B76" s="395" t="s">
        <v>91</v>
      </c>
      <c r="C76" s="347"/>
      <c r="D76" s="160"/>
      <c r="E76" s="410"/>
      <c r="F76" s="323"/>
    </row>
    <row r="77" spans="1:6" ht="153" x14ac:dyDescent="0.2">
      <c r="A77" s="331"/>
      <c r="B77" s="130" t="s">
        <v>90</v>
      </c>
      <c r="C77" s="347"/>
      <c r="D77" s="160"/>
      <c r="E77" s="419"/>
      <c r="F77" s="419"/>
    </row>
    <row r="78" spans="1:6" x14ac:dyDescent="0.2">
      <c r="A78" s="331"/>
      <c r="B78" s="413" t="s">
        <v>89</v>
      </c>
      <c r="C78" s="347">
        <v>4</v>
      </c>
      <c r="D78" s="160" t="s">
        <v>1</v>
      </c>
      <c r="E78" s="343"/>
      <c r="F78" s="323">
        <f>C78*E78</f>
        <v>0</v>
      </c>
    </row>
    <row r="79" spans="1:6" x14ac:dyDescent="0.2">
      <c r="A79" s="339"/>
      <c r="B79" s="412"/>
      <c r="C79" s="345"/>
      <c r="D79" s="389"/>
      <c r="E79" s="318"/>
      <c r="F79" s="318"/>
    </row>
    <row r="80" spans="1:6" x14ac:dyDescent="0.2">
      <c r="A80" s="338"/>
      <c r="B80" s="418"/>
      <c r="C80" s="349"/>
      <c r="D80" s="397"/>
      <c r="E80" s="411"/>
      <c r="F80" s="334"/>
    </row>
    <row r="81" spans="1:6" x14ac:dyDescent="0.2">
      <c r="A81" s="331">
        <f>COUNT($A$13:A80)+1</f>
        <v>14</v>
      </c>
      <c r="B81" s="414" t="s">
        <v>76</v>
      </c>
      <c r="C81" s="347"/>
      <c r="D81" s="406"/>
      <c r="E81" s="378"/>
      <c r="F81" s="378"/>
    </row>
    <row r="82" spans="1:6" x14ac:dyDescent="0.2">
      <c r="A82" s="331"/>
      <c r="B82" s="330" t="s">
        <v>75</v>
      </c>
      <c r="C82" s="347"/>
      <c r="D82" s="406"/>
      <c r="E82" s="417"/>
      <c r="F82" s="408"/>
    </row>
    <row r="83" spans="1:6" x14ac:dyDescent="0.2">
      <c r="A83" s="331"/>
      <c r="B83" s="416" t="s">
        <v>94</v>
      </c>
      <c r="C83" s="347">
        <v>5</v>
      </c>
      <c r="D83" s="406" t="s">
        <v>1</v>
      </c>
      <c r="E83" s="343"/>
      <c r="F83" s="378">
        <f>C83*E83</f>
        <v>0</v>
      </c>
    </row>
    <row r="84" spans="1:6" x14ac:dyDescent="0.2">
      <c r="A84" s="339"/>
      <c r="B84" s="415"/>
      <c r="C84" s="345"/>
      <c r="D84" s="404"/>
      <c r="E84" s="318"/>
      <c r="F84" s="376"/>
    </row>
    <row r="85" spans="1:6" x14ac:dyDescent="0.2">
      <c r="A85" s="338"/>
      <c r="B85" s="403"/>
      <c r="C85" s="349"/>
      <c r="D85" s="402"/>
      <c r="E85" s="401"/>
      <c r="F85" s="401"/>
    </row>
    <row r="86" spans="1:6" x14ac:dyDescent="0.2">
      <c r="A86" s="331">
        <f>COUNT($A$13:A85)+1</f>
        <v>15</v>
      </c>
      <c r="B86" s="414" t="s">
        <v>68</v>
      </c>
      <c r="C86" s="347"/>
      <c r="D86" s="406"/>
      <c r="E86" s="378"/>
      <c r="F86" s="378"/>
    </row>
    <row r="87" spans="1:6" ht="25.5" x14ac:dyDescent="0.2">
      <c r="A87" s="331"/>
      <c r="B87" s="130" t="s">
        <v>67</v>
      </c>
      <c r="C87" s="347"/>
      <c r="D87" s="160"/>
      <c r="E87" s="410"/>
      <c r="F87" s="391"/>
    </row>
    <row r="88" spans="1:6" x14ac:dyDescent="0.2">
      <c r="A88" s="331"/>
      <c r="B88" s="413" t="s">
        <v>66</v>
      </c>
      <c r="C88" s="347">
        <v>4</v>
      </c>
      <c r="D88" s="160" t="s">
        <v>1</v>
      </c>
      <c r="E88" s="343"/>
      <c r="F88" s="323">
        <f>C88*E88</f>
        <v>0</v>
      </c>
    </row>
    <row r="89" spans="1:6" x14ac:dyDescent="0.2">
      <c r="A89" s="339"/>
      <c r="B89" s="412"/>
      <c r="C89" s="345"/>
      <c r="D89" s="389"/>
      <c r="E89" s="318"/>
      <c r="F89" s="318"/>
    </row>
    <row r="90" spans="1:6" x14ac:dyDescent="0.2">
      <c r="A90" s="338"/>
      <c r="B90" s="398"/>
      <c r="C90" s="349"/>
      <c r="D90" s="397"/>
      <c r="E90" s="411"/>
      <c r="F90" s="334"/>
    </row>
    <row r="91" spans="1:6" x14ac:dyDescent="0.2">
      <c r="A91" s="331">
        <f>COUNT($A$13:A90)+1</f>
        <v>16</v>
      </c>
      <c r="B91" s="395" t="s">
        <v>111</v>
      </c>
      <c r="C91" s="347"/>
      <c r="D91" s="160"/>
      <c r="E91" s="410"/>
      <c r="F91" s="323"/>
    </row>
    <row r="92" spans="1:6" ht="38.25" x14ac:dyDescent="0.2">
      <c r="A92" s="331"/>
      <c r="B92" s="409" t="s">
        <v>110</v>
      </c>
      <c r="C92" s="347"/>
      <c r="D92" s="406"/>
      <c r="E92" s="408"/>
      <c r="F92" s="408"/>
    </row>
    <row r="93" spans="1:6" x14ac:dyDescent="0.2">
      <c r="A93" s="331"/>
      <c r="B93" s="407"/>
      <c r="C93" s="347">
        <v>2</v>
      </c>
      <c r="D93" s="406" t="s">
        <v>1</v>
      </c>
      <c r="E93" s="343"/>
      <c r="F93" s="378">
        <f>C93*E93</f>
        <v>0</v>
      </c>
    </row>
    <row r="94" spans="1:6" x14ac:dyDescent="0.2">
      <c r="A94" s="339"/>
      <c r="B94" s="405"/>
      <c r="C94" s="345"/>
      <c r="D94" s="404"/>
      <c r="E94" s="318"/>
      <c r="F94" s="376"/>
    </row>
    <row r="95" spans="1:6" x14ac:dyDescent="0.2">
      <c r="A95" s="338"/>
      <c r="B95" s="403"/>
      <c r="C95" s="349"/>
      <c r="D95" s="402"/>
      <c r="E95" s="401"/>
      <c r="F95" s="401"/>
    </row>
    <row r="96" spans="1:6" x14ac:dyDescent="0.2">
      <c r="A96" s="331">
        <f>COUNT($A$13:A93)+1</f>
        <v>17</v>
      </c>
      <c r="B96" s="395" t="s">
        <v>19</v>
      </c>
      <c r="C96" s="347"/>
      <c r="D96" s="160"/>
      <c r="E96" s="391"/>
      <c r="F96" s="391"/>
    </row>
    <row r="97" spans="1:6" ht="38.25" x14ac:dyDescent="0.2">
      <c r="A97" s="331"/>
      <c r="B97" s="130" t="s">
        <v>122</v>
      </c>
      <c r="C97" s="347"/>
      <c r="D97" s="160"/>
      <c r="E97" s="391"/>
      <c r="F97" s="391"/>
    </row>
    <row r="98" spans="1:6" ht="14.25" x14ac:dyDescent="0.2">
      <c r="A98" s="331"/>
      <c r="B98" s="394"/>
      <c r="C98" s="347">
        <v>330</v>
      </c>
      <c r="D98" s="160" t="s">
        <v>8</v>
      </c>
      <c r="E98" s="343"/>
      <c r="F98" s="323">
        <f>C98*E98</f>
        <v>0</v>
      </c>
    </row>
    <row r="99" spans="1:6" x14ac:dyDescent="0.2">
      <c r="A99" s="339"/>
      <c r="B99" s="390"/>
      <c r="C99" s="345"/>
      <c r="D99" s="389"/>
      <c r="E99" s="318"/>
      <c r="F99" s="318"/>
    </row>
    <row r="100" spans="1:6" x14ac:dyDescent="0.2">
      <c r="A100" s="338"/>
      <c r="B100" s="398"/>
      <c r="C100" s="336"/>
      <c r="D100" s="397"/>
      <c r="E100" s="396"/>
      <c r="F100" s="396"/>
    </row>
    <row r="101" spans="1:6" x14ac:dyDescent="0.2">
      <c r="A101" s="331">
        <f>COUNT($A$13:A100)+1</f>
        <v>18</v>
      </c>
      <c r="B101" s="395" t="s">
        <v>109</v>
      </c>
      <c r="C101" s="326"/>
      <c r="D101" s="160"/>
      <c r="E101" s="391"/>
      <c r="F101" s="391"/>
    </row>
    <row r="102" spans="1:6" ht="25.5" x14ac:dyDescent="0.2">
      <c r="A102" s="331"/>
      <c r="B102" s="130" t="s">
        <v>108</v>
      </c>
      <c r="C102" s="326"/>
      <c r="D102" s="160"/>
      <c r="E102" s="391"/>
      <c r="F102" s="391"/>
    </row>
    <row r="103" spans="1:6" x14ac:dyDescent="0.2">
      <c r="A103" s="331"/>
      <c r="B103" s="394"/>
      <c r="C103" s="393"/>
      <c r="D103" s="392">
        <v>0.03</v>
      </c>
      <c r="E103" s="391"/>
      <c r="F103" s="323">
        <f>D103*(SUM(F15:F98))</f>
        <v>0</v>
      </c>
    </row>
    <row r="104" spans="1:6" x14ac:dyDescent="0.2">
      <c r="A104" s="339"/>
      <c r="B104" s="390"/>
      <c r="C104" s="400"/>
      <c r="D104" s="399"/>
      <c r="E104" s="388"/>
      <c r="F104" s="318"/>
    </row>
    <row r="105" spans="1:6" x14ac:dyDescent="0.2">
      <c r="A105" s="338"/>
      <c r="B105" s="398"/>
      <c r="C105" s="336"/>
      <c r="D105" s="397"/>
      <c r="E105" s="396"/>
      <c r="F105" s="396"/>
    </row>
    <row r="106" spans="1:6" x14ac:dyDescent="0.2">
      <c r="A106" s="333">
        <f>COUNT($A$13:A105)+1</f>
        <v>19</v>
      </c>
      <c r="B106" s="395" t="s">
        <v>14</v>
      </c>
      <c r="C106" s="326"/>
      <c r="D106" s="160"/>
      <c r="E106" s="391"/>
      <c r="F106" s="391"/>
    </row>
    <row r="107" spans="1:6" ht="38.25" x14ac:dyDescent="0.2">
      <c r="A107" s="331"/>
      <c r="B107" s="130" t="s">
        <v>55</v>
      </c>
      <c r="C107" s="326"/>
      <c r="D107" s="160"/>
      <c r="E107" s="391"/>
      <c r="F107" s="323"/>
    </row>
    <row r="108" spans="1:6" x14ac:dyDescent="0.2">
      <c r="A108" s="328"/>
      <c r="B108" s="394"/>
      <c r="C108" s="393"/>
      <c r="D108" s="392">
        <v>0.1</v>
      </c>
      <c r="E108" s="391"/>
      <c r="F108" s="323">
        <f>D108*(SUM(F15:F98))</f>
        <v>0</v>
      </c>
    </row>
    <row r="109" spans="1:6" x14ac:dyDescent="0.2">
      <c r="A109" s="322"/>
      <c r="B109" s="390"/>
      <c r="C109" s="320"/>
      <c r="D109" s="389"/>
      <c r="E109" s="388"/>
      <c r="F109" s="388"/>
    </row>
    <row r="110" spans="1:6" ht="19.5" customHeight="1" x14ac:dyDescent="0.2">
      <c r="A110" s="311" t="s">
        <v>320</v>
      </c>
      <c r="F110" s="308">
        <f>F108+F103+F98+F93+F88+F83+F78+F73+F68+F63+F58+F57+F52+F47+F42+F37+F32+F27+F22+F21+F20+F15</f>
        <v>0</v>
      </c>
    </row>
  </sheetData>
  <sheetProtection password="CF65" sheet="1" formatCells="0" formatColumns="0" formatRows="0"/>
  <pageMargins left="0.78740157480314965" right="0.27559055118110237" top="0.86614173228346458" bottom="0.74803149606299213" header="0.31496062992125984" footer="0.31496062992125984"/>
  <pageSetup paperSize="9" scale="95" orientation="portrait" r:id="rId1"/>
  <headerFooter alignWithMargins="0">
    <oddHeader>&amp;L&amp;"Arial,Navadno"&amp;8ENERGETIKA LJUBLJANA d.o.o.
SEKTOR ZA INVESTICIJE IN RAZVOJ
SLUŽBA ZA PROJEKTIRANJE - PLIN&amp;R&amp;"Arial,Navadno"&amp;8
JPE-SIR-28/23</oddHeader>
    <oddFooter>&amp;C&amp;"Arial,Navadno"&amp;P / &amp;N</oddFooter>
  </headerFooter>
  <rowBreaks count="3" manualBreakCount="3">
    <brk id="48" max="16383" man="1"/>
    <brk id="69" max="16383" man="1"/>
    <brk id="89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1:F139"/>
  <sheetViews>
    <sheetView topLeftCell="A114" zoomScaleNormal="100" zoomScaleSheetLayoutView="100" workbookViewId="0">
      <selection activeCell="E70" sqref="E70"/>
    </sheetView>
  </sheetViews>
  <sheetFormatPr defaultColWidth="9.140625" defaultRowHeight="12.75" x14ac:dyDescent="0.2"/>
  <cols>
    <col min="1" max="1" width="5.7109375" style="450" customWidth="1"/>
    <col min="2" max="2" width="50.7109375" style="449" customWidth="1"/>
    <col min="3" max="3" width="7.7109375" style="447" customWidth="1"/>
    <col min="4" max="4" width="4.7109375" style="21" customWidth="1"/>
    <col min="5" max="5" width="11.7109375" style="448" customWidth="1"/>
    <col min="6" max="6" width="12.7109375" style="447" customWidth="1"/>
    <col min="7" max="16384" width="9.140625" style="21"/>
  </cols>
  <sheetData>
    <row r="1" spans="1:6" x14ac:dyDescent="0.2">
      <c r="A1" s="496" t="s">
        <v>399</v>
      </c>
      <c r="B1" s="27" t="s">
        <v>4</v>
      </c>
      <c r="C1" s="450"/>
      <c r="D1" s="495"/>
    </row>
    <row r="2" spans="1:6" x14ac:dyDescent="0.2">
      <c r="A2" s="496" t="s">
        <v>398</v>
      </c>
      <c r="B2" s="27" t="s">
        <v>18</v>
      </c>
      <c r="C2" s="450"/>
      <c r="D2" s="495"/>
    </row>
    <row r="3" spans="1:6" x14ac:dyDescent="0.2">
      <c r="A3" s="496" t="s">
        <v>433</v>
      </c>
      <c r="B3" s="27" t="s">
        <v>396</v>
      </c>
      <c r="C3" s="450"/>
      <c r="D3" s="495"/>
    </row>
    <row r="4" spans="1:6" x14ac:dyDescent="0.2">
      <c r="A4" s="496"/>
      <c r="B4" s="27" t="s">
        <v>432</v>
      </c>
      <c r="C4" s="450"/>
      <c r="D4" s="495"/>
    </row>
    <row r="5" spans="1:6" ht="76.5" x14ac:dyDescent="0.2">
      <c r="A5" s="28" t="s">
        <v>0</v>
      </c>
      <c r="B5" s="494" t="s">
        <v>7</v>
      </c>
      <c r="C5" s="29" t="s">
        <v>5</v>
      </c>
      <c r="D5" s="29" t="s">
        <v>6</v>
      </c>
      <c r="E5" s="30" t="s">
        <v>9</v>
      </c>
      <c r="F5" s="30" t="s">
        <v>10</v>
      </c>
    </row>
    <row r="6" spans="1:6" x14ac:dyDescent="0.2">
      <c r="A6" s="470">
        <v>1</v>
      </c>
      <c r="B6" s="469"/>
      <c r="C6" s="467"/>
      <c r="D6" s="22"/>
      <c r="E6" s="468"/>
      <c r="F6" s="467"/>
    </row>
    <row r="7" spans="1:6" s="451" customFormat="1" x14ac:dyDescent="0.2">
      <c r="A7" s="53">
        <f>COUNT(A6+1)</f>
        <v>1</v>
      </c>
      <c r="B7" s="54" t="s">
        <v>430</v>
      </c>
      <c r="C7" s="55"/>
      <c r="D7" s="17"/>
      <c r="E7" s="23"/>
      <c r="F7" s="23"/>
    </row>
    <row r="8" spans="1:6" s="451" customFormat="1" ht="51" x14ac:dyDescent="0.2">
      <c r="A8" s="53"/>
      <c r="B8" s="491" t="s">
        <v>431</v>
      </c>
      <c r="C8" s="55"/>
      <c r="D8" s="17"/>
      <c r="E8" s="23"/>
      <c r="F8" s="23"/>
    </row>
    <row r="9" spans="1:6" s="451" customFormat="1" ht="14.25" x14ac:dyDescent="0.2">
      <c r="A9" s="53"/>
      <c r="B9" s="24" t="s">
        <v>428</v>
      </c>
      <c r="C9" s="25">
        <v>10</v>
      </c>
      <c r="D9" s="17" t="s">
        <v>328</v>
      </c>
      <c r="E9" s="56"/>
      <c r="F9" s="23">
        <f>C9*E9</f>
        <v>0</v>
      </c>
    </row>
    <row r="10" spans="1:6" s="451" customFormat="1" ht="14.25" x14ac:dyDescent="0.2">
      <c r="A10" s="53"/>
      <c r="B10" s="24" t="s">
        <v>427</v>
      </c>
      <c r="C10" s="25">
        <v>6</v>
      </c>
      <c r="D10" s="17" t="s">
        <v>328</v>
      </c>
      <c r="E10" s="56"/>
      <c r="F10" s="23">
        <f>C10*E10</f>
        <v>0</v>
      </c>
    </row>
    <row r="11" spans="1:6" s="451" customFormat="1" x14ac:dyDescent="0.2">
      <c r="A11" s="473"/>
      <c r="B11" s="472"/>
      <c r="C11" s="26"/>
      <c r="D11" s="57"/>
      <c r="E11" s="471"/>
      <c r="F11" s="471"/>
    </row>
    <row r="12" spans="1:6" x14ac:dyDescent="0.2">
      <c r="A12" s="470">
        <v>1</v>
      </c>
      <c r="B12" s="469"/>
      <c r="C12" s="467"/>
      <c r="D12" s="22"/>
      <c r="E12" s="468"/>
      <c r="F12" s="467"/>
    </row>
    <row r="13" spans="1:6" s="451" customFormat="1" x14ac:dyDescent="0.2">
      <c r="A13" s="53">
        <f>COUNT($A$8:A12)+1</f>
        <v>2</v>
      </c>
      <c r="B13" s="54" t="s">
        <v>430</v>
      </c>
      <c r="C13" s="55"/>
      <c r="D13" s="17"/>
      <c r="E13" s="23"/>
      <c r="F13" s="23"/>
    </row>
    <row r="14" spans="1:6" s="451" customFormat="1" ht="63.75" x14ac:dyDescent="0.2">
      <c r="A14" s="53"/>
      <c r="B14" s="491" t="s">
        <v>429</v>
      </c>
      <c r="C14" s="55"/>
      <c r="D14" s="17"/>
      <c r="E14" s="23"/>
      <c r="F14" s="23"/>
    </row>
    <row r="15" spans="1:6" s="451" customFormat="1" ht="14.25" x14ac:dyDescent="0.2">
      <c r="A15" s="53"/>
      <c r="B15" s="24" t="s">
        <v>428</v>
      </c>
      <c r="C15" s="25">
        <v>2</v>
      </c>
      <c r="D15" s="17" t="s">
        <v>328</v>
      </c>
      <c r="E15" s="56"/>
      <c r="F15" s="23">
        <f>C15*E15</f>
        <v>0</v>
      </c>
    </row>
    <row r="16" spans="1:6" s="451" customFormat="1" ht="14.25" x14ac:dyDescent="0.2">
      <c r="A16" s="53"/>
      <c r="B16" s="24" t="s">
        <v>427</v>
      </c>
      <c r="C16" s="25">
        <v>6</v>
      </c>
      <c r="D16" s="17" t="s">
        <v>328</v>
      </c>
      <c r="E16" s="56"/>
      <c r="F16" s="23">
        <f>C16*E16</f>
        <v>0</v>
      </c>
    </row>
    <row r="17" spans="1:6" s="451" customFormat="1" x14ac:dyDescent="0.2">
      <c r="A17" s="473"/>
      <c r="B17" s="472"/>
      <c r="C17" s="26"/>
      <c r="D17" s="57"/>
      <c r="E17" s="471"/>
      <c r="F17" s="471"/>
    </row>
    <row r="18" spans="1:6" s="451" customFormat="1" x14ac:dyDescent="0.2">
      <c r="A18" s="470"/>
      <c r="B18" s="469"/>
      <c r="C18" s="467"/>
      <c r="D18" s="22"/>
      <c r="E18" s="468"/>
      <c r="F18" s="467"/>
    </row>
    <row r="19" spans="1:6" s="451" customFormat="1" x14ac:dyDescent="0.2">
      <c r="A19" s="53">
        <f>COUNT($A$8:A18)+1</f>
        <v>3</v>
      </c>
      <c r="B19" s="54" t="s">
        <v>371</v>
      </c>
      <c r="C19" s="55"/>
      <c r="D19" s="17"/>
      <c r="E19" s="23"/>
      <c r="F19" s="23"/>
    </row>
    <row r="20" spans="1:6" s="451" customFormat="1" ht="38.25" x14ac:dyDescent="0.2">
      <c r="A20" s="53"/>
      <c r="B20" s="491" t="s">
        <v>426</v>
      </c>
      <c r="C20" s="55"/>
      <c r="D20" s="17"/>
      <c r="E20" s="23"/>
      <c r="F20" s="23"/>
    </row>
    <row r="21" spans="1:6" s="451" customFormat="1" x14ac:dyDescent="0.2">
      <c r="A21" s="53"/>
      <c r="B21" s="24" t="s">
        <v>409</v>
      </c>
      <c r="C21" s="25">
        <v>10</v>
      </c>
      <c r="D21" s="17" t="s">
        <v>27</v>
      </c>
      <c r="E21" s="56"/>
      <c r="F21" s="23">
        <f>C21*E21</f>
        <v>0</v>
      </c>
    </row>
    <row r="22" spans="1:6" s="451" customFormat="1" x14ac:dyDescent="0.2">
      <c r="A22" s="473"/>
      <c r="B22" s="472"/>
      <c r="C22" s="26"/>
      <c r="D22" s="57"/>
      <c r="E22" s="471"/>
      <c r="F22" s="471"/>
    </row>
    <row r="23" spans="1:6" s="451" customFormat="1" x14ac:dyDescent="0.2">
      <c r="A23" s="470"/>
      <c r="B23" s="469"/>
      <c r="C23" s="467"/>
      <c r="D23" s="22"/>
      <c r="E23" s="468"/>
      <c r="F23" s="467"/>
    </row>
    <row r="24" spans="1:6" s="451" customFormat="1" x14ac:dyDescent="0.2">
      <c r="A24" s="53">
        <f>COUNT($A$8:A23)+1</f>
        <v>4</v>
      </c>
      <c r="B24" s="54" t="s">
        <v>425</v>
      </c>
      <c r="C24" s="55"/>
      <c r="D24" s="17"/>
      <c r="E24" s="23"/>
      <c r="F24" s="23"/>
    </row>
    <row r="25" spans="1:6" s="451" customFormat="1" ht="178.5" x14ac:dyDescent="0.2">
      <c r="A25" s="53"/>
      <c r="B25" s="491" t="s">
        <v>424</v>
      </c>
      <c r="C25" s="55"/>
      <c r="D25" s="17"/>
      <c r="E25" s="23"/>
      <c r="F25" s="23"/>
    </row>
    <row r="26" spans="1:6" s="451" customFormat="1" x14ac:dyDescent="0.2">
      <c r="A26" s="53"/>
      <c r="B26" s="24" t="s">
        <v>409</v>
      </c>
      <c r="C26" s="25">
        <v>0.5</v>
      </c>
      <c r="D26" s="17" t="s">
        <v>27</v>
      </c>
      <c r="E26" s="56"/>
      <c r="F26" s="23">
        <f>C26*E26</f>
        <v>0</v>
      </c>
    </row>
    <row r="27" spans="1:6" s="451" customFormat="1" x14ac:dyDescent="0.2">
      <c r="A27" s="473"/>
      <c r="B27" s="472"/>
      <c r="C27" s="26"/>
      <c r="D27" s="57"/>
      <c r="E27" s="471"/>
      <c r="F27" s="471"/>
    </row>
    <row r="28" spans="1:6" s="451" customFormat="1" x14ac:dyDescent="0.2">
      <c r="A28" s="470"/>
      <c r="B28" s="469"/>
      <c r="C28" s="467"/>
      <c r="D28" s="22"/>
      <c r="E28" s="468"/>
      <c r="F28" s="467"/>
    </row>
    <row r="29" spans="1:6" s="451" customFormat="1" x14ac:dyDescent="0.2">
      <c r="A29" s="53">
        <f>COUNT($A$8:A28)+1</f>
        <v>5</v>
      </c>
      <c r="B29" s="54" t="s">
        <v>423</v>
      </c>
      <c r="C29" s="55"/>
      <c r="D29" s="17"/>
      <c r="E29" s="23"/>
      <c r="F29" s="23"/>
    </row>
    <row r="30" spans="1:6" s="451" customFormat="1" ht="25.5" x14ac:dyDescent="0.2">
      <c r="A30" s="53"/>
      <c r="B30" s="491" t="s">
        <v>422</v>
      </c>
      <c r="C30" s="55"/>
      <c r="D30" s="17"/>
      <c r="E30" s="23"/>
      <c r="F30" s="23"/>
    </row>
    <row r="31" spans="1:6" s="451" customFormat="1" x14ac:dyDescent="0.2">
      <c r="A31" s="53"/>
      <c r="B31" s="24" t="s">
        <v>409</v>
      </c>
      <c r="C31" s="25">
        <v>6</v>
      </c>
      <c r="D31" s="17" t="s">
        <v>1</v>
      </c>
      <c r="E31" s="56"/>
      <c r="F31" s="23">
        <f>C31*E31</f>
        <v>0</v>
      </c>
    </row>
    <row r="32" spans="1:6" s="451" customFormat="1" x14ac:dyDescent="0.2">
      <c r="A32" s="473"/>
      <c r="B32" s="472"/>
      <c r="C32" s="26"/>
      <c r="D32" s="57"/>
      <c r="E32" s="471"/>
      <c r="F32" s="471"/>
    </row>
    <row r="33" spans="1:6" s="451" customFormat="1" x14ac:dyDescent="0.2">
      <c r="A33" s="470"/>
      <c r="B33" s="469"/>
      <c r="C33" s="467"/>
      <c r="D33" s="22"/>
      <c r="E33" s="468"/>
      <c r="F33" s="467"/>
    </row>
    <row r="34" spans="1:6" s="451" customFormat="1" x14ac:dyDescent="0.2">
      <c r="A34" s="53">
        <f>COUNT($A$8:A33)+1</f>
        <v>6</v>
      </c>
      <c r="B34" s="54" t="s">
        <v>364</v>
      </c>
      <c r="C34" s="55"/>
      <c r="D34" s="17"/>
      <c r="E34" s="23"/>
      <c r="F34" s="23"/>
    </row>
    <row r="35" spans="1:6" s="451" customFormat="1" ht="38.25" x14ac:dyDescent="0.2">
      <c r="A35" s="53"/>
      <c r="B35" s="24" t="s">
        <v>421</v>
      </c>
      <c r="C35" s="25"/>
      <c r="D35" s="17"/>
      <c r="E35" s="23"/>
      <c r="F35" s="23"/>
    </row>
    <row r="36" spans="1:6" s="451" customFormat="1" x14ac:dyDescent="0.2">
      <c r="A36" s="479"/>
      <c r="B36" s="476" t="s">
        <v>332</v>
      </c>
      <c r="C36" s="465"/>
      <c r="D36" s="465"/>
      <c r="E36" s="463"/>
      <c r="F36" s="463"/>
    </row>
    <row r="37" spans="1:6" s="451" customFormat="1" ht="14.25" x14ac:dyDescent="0.2">
      <c r="A37" s="53"/>
      <c r="B37" s="24" t="s">
        <v>420</v>
      </c>
      <c r="C37" s="25">
        <v>4</v>
      </c>
      <c r="D37" s="17" t="s">
        <v>8</v>
      </c>
      <c r="E37" s="56"/>
      <c r="F37" s="23">
        <f>C37*E37</f>
        <v>0</v>
      </c>
    </row>
    <row r="38" spans="1:6" s="451" customFormat="1" ht="14.25" x14ac:dyDescent="0.2">
      <c r="A38" s="53"/>
      <c r="B38" s="24" t="s">
        <v>362</v>
      </c>
      <c r="C38" s="25">
        <v>536</v>
      </c>
      <c r="D38" s="17" t="s">
        <v>8</v>
      </c>
      <c r="E38" s="56"/>
      <c r="F38" s="23">
        <f>C38*E38</f>
        <v>0</v>
      </c>
    </row>
    <row r="39" spans="1:6" s="451" customFormat="1" x14ac:dyDescent="0.2">
      <c r="A39" s="473"/>
      <c r="B39" s="472"/>
      <c r="C39" s="26"/>
      <c r="D39" s="57"/>
      <c r="E39" s="471"/>
      <c r="F39" s="471"/>
    </row>
    <row r="40" spans="1:6" s="451" customFormat="1" x14ac:dyDescent="0.2">
      <c r="A40" s="470"/>
      <c r="B40" s="469"/>
      <c r="C40" s="467"/>
      <c r="D40" s="22"/>
      <c r="E40" s="468"/>
      <c r="F40" s="467"/>
    </row>
    <row r="41" spans="1:6" s="451" customFormat="1" x14ac:dyDescent="0.2">
      <c r="A41" s="53">
        <f>COUNT($A$8:A40)+1</f>
        <v>7</v>
      </c>
      <c r="B41" s="54" t="s">
        <v>361</v>
      </c>
      <c r="C41" s="55"/>
      <c r="D41" s="17"/>
      <c r="E41" s="23"/>
      <c r="F41" s="23"/>
    </row>
    <row r="42" spans="1:6" s="451" customFormat="1" ht="38.25" x14ac:dyDescent="0.2">
      <c r="A42" s="53"/>
      <c r="B42" s="24" t="s">
        <v>360</v>
      </c>
      <c r="C42" s="25"/>
      <c r="D42" s="17"/>
      <c r="E42" s="23"/>
      <c r="F42" s="23"/>
    </row>
    <row r="43" spans="1:6" s="451" customFormat="1" x14ac:dyDescent="0.2">
      <c r="A43" s="490"/>
      <c r="B43" s="476" t="s">
        <v>343</v>
      </c>
      <c r="C43" s="465"/>
      <c r="D43" s="465"/>
      <c r="E43" s="463"/>
      <c r="F43" s="463"/>
    </row>
    <row r="44" spans="1:6" s="451" customFormat="1" x14ac:dyDescent="0.2">
      <c r="A44" s="53"/>
      <c r="B44" s="24" t="s">
        <v>419</v>
      </c>
      <c r="C44" s="25">
        <v>6</v>
      </c>
      <c r="D44" s="17" t="s">
        <v>1</v>
      </c>
      <c r="E44" s="56"/>
      <c r="F44" s="23">
        <f>C44*E44</f>
        <v>0</v>
      </c>
    </row>
    <row r="45" spans="1:6" s="451" customFormat="1" x14ac:dyDescent="0.2">
      <c r="A45" s="473"/>
      <c r="B45" s="472"/>
      <c r="C45" s="26"/>
      <c r="D45" s="57"/>
      <c r="E45" s="471"/>
      <c r="F45" s="471"/>
    </row>
    <row r="46" spans="1:6" s="451" customFormat="1" x14ac:dyDescent="0.2">
      <c r="A46" s="470"/>
      <c r="B46" s="469"/>
      <c r="C46" s="467"/>
      <c r="D46" s="22"/>
      <c r="E46" s="468"/>
      <c r="F46" s="467"/>
    </row>
    <row r="47" spans="1:6" s="451" customFormat="1" x14ac:dyDescent="0.2">
      <c r="A47" s="53">
        <f>COUNT($A$8:A46)+1</f>
        <v>8</v>
      </c>
      <c r="B47" s="54" t="s">
        <v>418</v>
      </c>
      <c r="C47" s="55"/>
      <c r="D47" s="17"/>
      <c r="E47" s="23"/>
      <c r="F47" s="23"/>
    </row>
    <row r="48" spans="1:6" s="451" customFormat="1" ht="38.25" x14ac:dyDescent="0.2">
      <c r="A48" s="53"/>
      <c r="B48" s="24" t="s">
        <v>417</v>
      </c>
      <c r="C48" s="25"/>
      <c r="D48" s="17"/>
      <c r="E48" s="23"/>
      <c r="F48" s="23"/>
    </row>
    <row r="49" spans="1:6" s="451" customFormat="1" x14ac:dyDescent="0.2">
      <c r="A49" s="487"/>
      <c r="B49" s="476" t="s">
        <v>343</v>
      </c>
      <c r="C49" s="465"/>
      <c r="D49" s="465"/>
      <c r="E49" s="463"/>
      <c r="F49" s="463"/>
    </row>
    <row r="50" spans="1:6" s="451" customFormat="1" x14ac:dyDescent="0.2">
      <c r="A50" s="53"/>
      <c r="B50" s="24" t="s">
        <v>416</v>
      </c>
      <c r="C50" s="25">
        <v>2</v>
      </c>
      <c r="D50" s="17" t="s">
        <v>1</v>
      </c>
      <c r="E50" s="56"/>
      <c r="F50" s="23">
        <f>C50*E50</f>
        <v>0</v>
      </c>
    </row>
    <row r="51" spans="1:6" s="451" customFormat="1" x14ac:dyDescent="0.2">
      <c r="A51" s="473"/>
      <c r="B51" s="472"/>
      <c r="C51" s="26"/>
      <c r="D51" s="57"/>
      <c r="E51" s="471"/>
      <c r="F51" s="471"/>
    </row>
    <row r="52" spans="1:6" s="451" customFormat="1" x14ac:dyDescent="0.2">
      <c r="A52" s="470"/>
      <c r="B52" s="469"/>
      <c r="C52" s="467"/>
      <c r="D52" s="22"/>
      <c r="E52" s="468"/>
      <c r="F52" s="467"/>
    </row>
    <row r="53" spans="1:6" s="451" customFormat="1" x14ac:dyDescent="0.2">
      <c r="A53" s="53">
        <f>COUNT($A$8:A52)+1</f>
        <v>9</v>
      </c>
      <c r="B53" s="54" t="s">
        <v>415</v>
      </c>
      <c r="C53" s="55"/>
      <c r="D53" s="17"/>
      <c r="E53" s="23"/>
      <c r="F53" s="23"/>
    </row>
    <row r="54" spans="1:6" s="451" customFormat="1" ht="25.5" x14ac:dyDescent="0.2">
      <c r="A54" s="53"/>
      <c r="B54" s="24" t="s">
        <v>358</v>
      </c>
      <c r="C54" s="25"/>
      <c r="D54" s="17"/>
      <c r="E54" s="23"/>
      <c r="F54" s="23"/>
    </row>
    <row r="55" spans="1:6" s="451" customFormat="1" x14ac:dyDescent="0.2">
      <c r="A55" s="490"/>
      <c r="B55" s="476" t="s">
        <v>343</v>
      </c>
      <c r="C55" s="465"/>
      <c r="D55" s="465"/>
      <c r="E55" s="463"/>
      <c r="F55" s="463"/>
    </row>
    <row r="56" spans="1:6" s="451" customFormat="1" x14ac:dyDescent="0.2">
      <c r="A56" s="53"/>
      <c r="B56" s="24" t="s">
        <v>357</v>
      </c>
      <c r="C56" s="25">
        <v>4</v>
      </c>
      <c r="D56" s="17" t="s">
        <v>1</v>
      </c>
      <c r="E56" s="56"/>
      <c r="F56" s="23">
        <f>C56*E56</f>
        <v>0</v>
      </c>
    </row>
    <row r="57" spans="1:6" s="451" customFormat="1" x14ac:dyDescent="0.2">
      <c r="A57" s="473"/>
      <c r="B57" s="472"/>
      <c r="C57" s="26"/>
      <c r="D57" s="57"/>
      <c r="E57" s="471"/>
      <c r="F57" s="471"/>
    </row>
    <row r="58" spans="1:6" s="451" customFormat="1" x14ac:dyDescent="0.2">
      <c r="A58" s="470"/>
      <c r="B58" s="469"/>
      <c r="C58" s="467"/>
      <c r="D58" s="22"/>
      <c r="E58" s="468"/>
      <c r="F58" s="467"/>
    </row>
    <row r="59" spans="1:6" s="451" customFormat="1" x14ac:dyDescent="0.2">
      <c r="A59" s="53">
        <f>COUNT($A$8:A58)+1</f>
        <v>10</v>
      </c>
      <c r="B59" s="54" t="s">
        <v>414</v>
      </c>
      <c r="C59" s="55"/>
      <c r="D59" s="17"/>
      <c r="E59" s="23"/>
      <c r="F59" s="23"/>
    </row>
    <row r="60" spans="1:6" s="451" customFormat="1" ht="25.5" x14ac:dyDescent="0.2">
      <c r="A60" s="53"/>
      <c r="B60" s="24" t="s">
        <v>349</v>
      </c>
      <c r="C60" s="25"/>
      <c r="D60" s="17"/>
      <c r="E60" s="23"/>
      <c r="F60" s="23"/>
    </row>
    <row r="61" spans="1:6" s="451" customFormat="1" x14ac:dyDescent="0.2">
      <c r="A61" s="487"/>
      <c r="B61" s="486" t="s">
        <v>348</v>
      </c>
      <c r="C61" s="485"/>
      <c r="D61" s="465"/>
      <c r="E61" s="463"/>
      <c r="F61" s="463"/>
    </row>
    <row r="62" spans="1:6" s="451" customFormat="1" x14ac:dyDescent="0.2">
      <c r="A62" s="487"/>
      <c r="B62" s="486" t="s">
        <v>347</v>
      </c>
      <c r="C62" s="485"/>
      <c r="D62" s="465"/>
      <c r="E62" s="463"/>
      <c r="F62" s="463"/>
    </row>
    <row r="63" spans="1:6" s="451" customFormat="1" x14ac:dyDescent="0.2">
      <c r="A63" s="53"/>
      <c r="B63" s="24" t="s">
        <v>346</v>
      </c>
      <c r="C63" s="25">
        <v>10</v>
      </c>
      <c r="D63" s="17" t="s">
        <v>1</v>
      </c>
      <c r="E63" s="56"/>
      <c r="F63" s="23">
        <f>C63*E63</f>
        <v>0</v>
      </c>
    </row>
    <row r="64" spans="1:6" s="451" customFormat="1" x14ac:dyDescent="0.2">
      <c r="A64" s="473"/>
      <c r="B64" s="472"/>
      <c r="C64" s="26"/>
      <c r="D64" s="57"/>
      <c r="E64" s="471"/>
      <c r="F64" s="471"/>
    </row>
    <row r="65" spans="1:6" s="451" customFormat="1" x14ac:dyDescent="0.2">
      <c r="A65" s="470"/>
      <c r="B65" s="469"/>
      <c r="C65" s="467"/>
      <c r="D65" s="22"/>
      <c r="E65" s="468"/>
      <c r="F65" s="467"/>
    </row>
    <row r="66" spans="1:6" s="451" customFormat="1" x14ac:dyDescent="0.2">
      <c r="A66" s="53">
        <f>COUNT($A$8:A65)+1</f>
        <v>11</v>
      </c>
      <c r="B66" s="54" t="s">
        <v>413</v>
      </c>
      <c r="C66" s="55"/>
      <c r="D66" s="17"/>
      <c r="E66" s="23"/>
      <c r="F66" s="23"/>
    </row>
    <row r="67" spans="1:6" s="451" customFormat="1" ht="25.5" x14ac:dyDescent="0.2">
      <c r="A67" s="53"/>
      <c r="B67" s="24" t="s">
        <v>355</v>
      </c>
      <c r="C67" s="25"/>
      <c r="D67" s="17"/>
      <c r="E67" s="23"/>
      <c r="F67" s="23"/>
    </row>
    <row r="68" spans="1:6" s="451" customFormat="1" x14ac:dyDescent="0.2">
      <c r="A68" s="487"/>
      <c r="B68" s="476" t="s">
        <v>343</v>
      </c>
      <c r="C68" s="465"/>
      <c r="D68" s="465"/>
      <c r="E68" s="463"/>
      <c r="F68" s="463"/>
    </row>
    <row r="69" spans="1:6" s="451" customFormat="1" x14ac:dyDescent="0.2">
      <c r="A69" s="53"/>
      <c r="B69" s="24" t="s">
        <v>412</v>
      </c>
      <c r="C69" s="25">
        <v>45</v>
      </c>
      <c r="D69" s="17" t="s">
        <v>1</v>
      </c>
      <c r="E69" s="56"/>
      <c r="F69" s="23">
        <f>C69*E69</f>
        <v>0</v>
      </c>
    </row>
    <row r="70" spans="1:6" s="451" customFormat="1" x14ac:dyDescent="0.2">
      <c r="A70" s="473"/>
      <c r="B70" s="472"/>
      <c r="C70" s="26"/>
      <c r="D70" s="57"/>
      <c r="E70" s="471"/>
      <c r="F70" s="471"/>
    </row>
    <row r="71" spans="1:6" s="451" customFormat="1" x14ac:dyDescent="0.2">
      <c r="A71" s="470"/>
      <c r="B71" s="469"/>
      <c r="C71" s="467"/>
      <c r="D71" s="22"/>
      <c r="E71" s="468"/>
      <c r="F71" s="467"/>
    </row>
    <row r="72" spans="1:6" s="451" customFormat="1" x14ac:dyDescent="0.2">
      <c r="A72" s="53">
        <f>COUNT($A$8:A71)+1</f>
        <v>12</v>
      </c>
      <c r="B72" s="54" t="s">
        <v>411</v>
      </c>
      <c r="C72" s="55"/>
      <c r="D72" s="17"/>
      <c r="E72" s="23"/>
      <c r="F72" s="23"/>
    </row>
    <row r="73" spans="1:6" s="451" customFormat="1" ht="51" x14ac:dyDescent="0.2">
      <c r="A73" s="53"/>
      <c r="B73" s="24" t="s">
        <v>410</v>
      </c>
      <c r="C73" s="25"/>
      <c r="D73" s="17"/>
      <c r="E73" s="23"/>
      <c r="F73" s="23"/>
    </row>
    <row r="74" spans="1:6" s="451" customFormat="1" x14ac:dyDescent="0.2">
      <c r="A74" s="487"/>
      <c r="B74" s="476" t="s">
        <v>343</v>
      </c>
      <c r="C74" s="485"/>
      <c r="D74" s="465"/>
      <c r="E74" s="463"/>
      <c r="F74" s="463"/>
    </row>
    <row r="75" spans="1:6" s="451" customFormat="1" x14ac:dyDescent="0.2">
      <c r="A75" s="53"/>
      <c r="B75" s="24" t="s">
        <v>409</v>
      </c>
      <c r="C75" s="25">
        <v>2</v>
      </c>
      <c r="D75" s="17" t="s">
        <v>1</v>
      </c>
      <c r="E75" s="56"/>
      <c r="F75" s="23">
        <f>C75*E75</f>
        <v>0</v>
      </c>
    </row>
    <row r="76" spans="1:6" s="451" customFormat="1" x14ac:dyDescent="0.2">
      <c r="A76" s="473"/>
      <c r="B76" s="472"/>
      <c r="C76" s="26"/>
      <c r="D76" s="57"/>
      <c r="E76" s="471"/>
      <c r="F76" s="471"/>
    </row>
    <row r="77" spans="1:6" s="62" customFormat="1" x14ac:dyDescent="0.2">
      <c r="A77" s="505"/>
      <c r="C77" s="502"/>
      <c r="D77" s="502"/>
      <c r="E77" s="171"/>
      <c r="F77" s="501"/>
    </row>
    <row r="78" spans="1:6" s="500" customFormat="1" ht="63.75" x14ac:dyDescent="0.2">
      <c r="A78" s="53">
        <f>COUNT($A$8:A77)+1</f>
        <v>13</v>
      </c>
      <c r="B78" s="504" t="s">
        <v>408</v>
      </c>
      <c r="C78" s="504"/>
      <c r="D78" s="504"/>
      <c r="E78" s="504"/>
      <c r="F78" s="504"/>
    </row>
    <row r="79" spans="1:6" s="500" customFormat="1" x14ac:dyDescent="0.2">
      <c r="B79" s="503" t="s">
        <v>343</v>
      </c>
      <c r="C79" s="503"/>
      <c r="D79" s="503"/>
      <c r="E79" s="503"/>
      <c r="F79" s="503"/>
    </row>
    <row r="80" spans="1:6" s="500" customFormat="1" x14ac:dyDescent="0.2">
      <c r="B80" s="503" t="s">
        <v>407</v>
      </c>
      <c r="C80" s="503"/>
      <c r="D80" s="503"/>
      <c r="E80" s="503"/>
      <c r="F80" s="503"/>
    </row>
    <row r="81" spans="1:6" s="500" customFormat="1" x14ac:dyDescent="0.2">
      <c r="B81" s="503" t="s">
        <v>406</v>
      </c>
      <c r="C81" s="502">
        <v>10</v>
      </c>
      <c r="D81" s="502" t="s">
        <v>1</v>
      </c>
      <c r="E81" s="56"/>
      <c r="F81" s="501">
        <f>C81*E81</f>
        <v>0</v>
      </c>
    </row>
    <row r="82" spans="1:6" s="451" customFormat="1" x14ac:dyDescent="0.2">
      <c r="D82" s="499"/>
      <c r="E82" s="498"/>
      <c r="F82" s="497"/>
    </row>
    <row r="83" spans="1:6" s="451" customFormat="1" x14ac:dyDescent="0.2">
      <c r="A83" s="470"/>
      <c r="B83" s="469"/>
      <c r="C83" s="467"/>
      <c r="D83" s="22"/>
      <c r="E83" s="468"/>
      <c r="F83" s="467"/>
    </row>
    <row r="84" spans="1:6" s="451" customFormat="1" x14ac:dyDescent="0.2">
      <c r="A84" s="53">
        <f>COUNT($A$8:A83)+1</f>
        <v>14</v>
      </c>
      <c r="B84" s="54" t="s">
        <v>342</v>
      </c>
      <c r="C84" s="55"/>
      <c r="D84" s="17"/>
      <c r="E84" s="23"/>
      <c r="F84" s="23"/>
    </row>
    <row r="85" spans="1:6" s="451" customFormat="1" x14ac:dyDescent="0.2">
      <c r="A85" s="53"/>
      <c r="B85" s="24" t="s">
        <v>341</v>
      </c>
      <c r="C85" s="25"/>
    </row>
    <row r="86" spans="1:6" s="451" customFormat="1" x14ac:dyDescent="0.2">
      <c r="A86" s="53"/>
      <c r="B86" s="24"/>
      <c r="C86" s="25">
        <v>1</v>
      </c>
      <c r="D86" s="17" t="s">
        <v>1</v>
      </c>
      <c r="E86" s="56"/>
      <c r="F86" s="23">
        <f>C86*E86</f>
        <v>0</v>
      </c>
    </row>
    <row r="87" spans="1:6" s="451" customFormat="1" x14ac:dyDescent="0.2">
      <c r="A87" s="473"/>
      <c r="B87" s="472"/>
      <c r="C87" s="26"/>
      <c r="D87" s="57"/>
      <c r="E87" s="471"/>
      <c r="F87" s="471"/>
    </row>
    <row r="88" spans="1:6" s="451" customFormat="1" x14ac:dyDescent="0.2">
      <c r="A88" s="470"/>
      <c r="B88" s="469"/>
      <c r="C88" s="467"/>
      <c r="D88" s="22"/>
      <c r="E88" s="468"/>
      <c r="F88" s="467"/>
    </row>
    <row r="89" spans="1:6" s="451" customFormat="1" x14ac:dyDescent="0.2">
      <c r="A89" s="53">
        <f>COUNT($A$8:A88)+1</f>
        <v>15</v>
      </c>
      <c r="B89" s="54" t="s">
        <v>19</v>
      </c>
      <c r="C89" s="55"/>
      <c r="D89" s="17"/>
      <c r="E89" s="23"/>
      <c r="F89" s="23"/>
    </row>
    <row r="90" spans="1:6" s="451" customFormat="1" x14ac:dyDescent="0.2">
      <c r="A90" s="53"/>
      <c r="B90" s="24" t="s">
        <v>340</v>
      </c>
      <c r="C90" s="25"/>
      <c r="D90" s="17"/>
      <c r="E90" s="23"/>
      <c r="F90" s="23"/>
    </row>
    <row r="91" spans="1:6" s="451" customFormat="1" x14ac:dyDescent="0.2">
      <c r="A91" s="479"/>
      <c r="B91" s="478"/>
      <c r="C91" s="465">
        <v>2</v>
      </c>
      <c r="D91" s="17" t="s">
        <v>1</v>
      </c>
      <c r="E91" s="56"/>
      <c r="F91" s="23">
        <f>C91*E91</f>
        <v>0</v>
      </c>
    </row>
    <row r="92" spans="1:6" s="451" customFormat="1" x14ac:dyDescent="0.2">
      <c r="A92" s="473"/>
      <c r="B92" s="472"/>
      <c r="C92" s="26"/>
      <c r="D92" s="57"/>
      <c r="E92" s="471"/>
      <c r="F92" s="471"/>
    </row>
    <row r="93" spans="1:6" s="451" customFormat="1" x14ac:dyDescent="0.2">
      <c r="A93" s="470"/>
      <c r="B93" s="469"/>
      <c r="C93" s="467"/>
      <c r="D93" s="22"/>
      <c r="E93" s="468"/>
      <c r="F93" s="467"/>
    </row>
    <row r="94" spans="1:6" s="451" customFormat="1" x14ac:dyDescent="0.2">
      <c r="A94" s="53">
        <f>COUNT($A$8:A93)+1</f>
        <v>16</v>
      </c>
      <c r="B94" s="54" t="s">
        <v>339</v>
      </c>
      <c r="C94" s="55"/>
      <c r="D94" s="17"/>
      <c r="E94" s="23"/>
      <c r="F94" s="23"/>
    </row>
    <row r="95" spans="1:6" s="451" customFormat="1" ht="15.75" customHeight="1" x14ac:dyDescent="0.2">
      <c r="A95" s="53"/>
      <c r="B95" s="24" t="s">
        <v>338</v>
      </c>
      <c r="C95" s="25"/>
      <c r="D95" s="17"/>
      <c r="E95" s="23"/>
      <c r="F95" s="23"/>
    </row>
    <row r="96" spans="1:6" s="451" customFormat="1" x14ac:dyDescent="0.2">
      <c r="A96" s="53"/>
      <c r="B96" s="24" t="s">
        <v>403</v>
      </c>
      <c r="C96" s="25">
        <v>8</v>
      </c>
      <c r="D96" s="17" t="s">
        <v>1</v>
      </c>
      <c r="E96" s="56"/>
      <c r="F96" s="23">
        <f>C96*E96</f>
        <v>0</v>
      </c>
    </row>
    <row r="97" spans="1:6" s="451" customFormat="1" x14ac:dyDescent="0.2">
      <c r="A97" s="53"/>
      <c r="B97" s="24" t="s">
        <v>337</v>
      </c>
      <c r="C97" s="25">
        <v>42</v>
      </c>
      <c r="D97" s="17" t="s">
        <v>1</v>
      </c>
      <c r="E97" s="56"/>
      <c r="F97" s="23">
        <f>C97*E97</f>
        <v>0</v>
      </c>
    </row>
    <row r="98" spans="1:6" s="451" customFormat="1" x14ac:dyDescent="0.2">
      <c r="A98" s="53"/>
      <c r="B98" s="24" t="s">
        <v>402</v>
      </c>
      <c r="C98" s="25">
        <v>2</v>
      </c>
      <c r="D98" s="17" t="s">
        <v>1</v>
      </c>
      <c r="E98" s="56"/>
      <c r="F98" s="23">
        <f>C98*E98</f>
        <v>0</v>
      </c>
    </row>
    <row r="99" spans="1:6" s="451" customFormat="1" x14ac:dyDescent="0.2">
      <c r="A99" s="473"/>
      <c r="B99" s="472"/>
      <c r="C99" s="26"/>
      <c r="D99" s="57"/>
      <c r="E99" s="471"/>
      <c r="F99" s="471"/>
    </row>
    <row r="100" spans="1:6" s="451" customFormat="1" x14ac:dyDescent="0.2">
      <c r="A100" s="470"/>
      <c r="B100" s="469"/>
      <c r="C100" s="467"/>
      <c r="D100" s="22"/>
      <c r="E100" s="468"/>
      <c r="F100" s="467"/>
    </row>
    <row r="101" spans="1:6" s="451" customFormat="1" x14ac:dyDescent="0.2">
      <c r="A101" s="53">
        <f>COUNT($A$8:A100)+1</f>
        <v>17</v>
      </c>
      <c r="B101" s="54" t="s">
        <v>405</v>
      </c>
      <c r="C101" s="55"/>
      <c r="D101" s="17"/>
      <c r="E101" s="23"/>
      <c r="F101" s="23"/>
    </row>
    <row r="102" spans="1:6" s="451" customFormat="1" x14ac:dyDescent="0.2">
      <c r="A102" s="53"/>
      <c r="B102" s="24" t="s">
        <v>404</v>
      </c>
      <c r="C102" s="25"/>
      <c r="D102" s="17"/>
      <c r="E102" s="23"/>
      <c r="F102" s="23"/>
    </row>
    <row r="103" spans="1:6" s="451" customFormat="1" x14ac:dyDescent="0.2">
      <c r="A103" s="53"/>
      <c r="B103" s="24" t="s">
        <v>403</v>
      </c>
      <c r="C103" s="25">
        <v>2</v>
      </c>
      <c r="D103" s="17" t="s">
        <v>1</v>
      </c>
      <c r="E103" s="56"/>
      <c r="F103" s="23">
        <f>C103*E103</f>
        <v>0</v>
      </c>
    </row>
    <row r="104" spans="1:6" s="451" customFormat="1" x14ac:dyDescent="0.2">
      <c r="A104" s="53"/>
      <c r="B104" s="24" t="s">
        <v>337</v>
      </c>
      <c r="C104" s="25">
        <v>10</v>
      </c>
      <c r="D104" s="17" t="s">
        <v>1</v>
      </c>
      <c r="E104" s="56"/>
      <c r="F104" s="23">
        <f>C104*E104</f>
        <v>0</v>
      </c>
    </row>
    <row r="105" spans="1:6" s="451" customFormat="1" x14ac:dyDescent="0.2">
      <c r="A105" s="53"/>
      <c r="B105" s="24" t="s">
        <v>402</v>
      </c>
      <c r="C105" s="25">
        <v>2</v>
      </c>
      <c r="D105" s="17" t="s">
        <v>1</v>
      </c>
      <c r="E105" s="56"/>
      <c r="F105" s="23">
        <f>C105*E105</f>
        <v>0</v>
      </c>
    </row>
    <row r="106" spans="1:6" s="451" customFormat="1" x14ac:dyDescent="0.2">
      <c r="A106" s="473"/>
      <c r="B106" s="472"/>
      <c r="C106" s="26"/>
      <c r="D106" s="57"/>
      <c r="E106" s="471"/>
      <c r="F106" s="471"/>
    </row>
    <row r="107" spans="1:6" s="451" customFormat="1" x14ac:dyDescent="0.2">
      <c r="A107" s="470"/>
      <c r="B107" s="469"/>
      <c r="C107" s="467"/>
      <c r="D107" s="22"/>
      <c r="E107" s="468"/>
      <c r="F107" s="467"/>
    </row>
    <row r="108" spans="1:6" s="451" customFormat="1" x14ac:dyDescent="0.2">
      <c r="A108" s="53">
        <f>COUNT($A$8:A107)+1</f>
        <v>18</v>
      </c>
      <c r="B108" s="54" t="s">
        <v>336</v>
      </c>
      <c r="C108" s="55"/>
      <c r="D108" s="17"/>
      <c r="E108" s="23"/>
      <c r="F108" s="23"/>
    </row>
    <row r="109" spans="1:6" s="451" customFormat="1" ht="38.25" x14ac:dyDescent="0.2">
      <c r="A109" s="53"/>
      <c r="B109" s="24" t="s">
        <v>335</v>
      </c>
      <c r="C109" s="25"/>
      <c r="D109" s="17"/>
      <c r="E109" s="23"/>
      <c r="F109" s="23"/>
    </row>
    <row r="110" spans="1:6" s="451" customFormat="1" ht="14.25" x14ac:dyDescent="0.2">
      <c r="A110" s="53"/>
      <c r="B110" s="24"/>
      <c r="C110" s="25">
        <v>354</v>
      </c>
      <c r="D110" s="17" t="s">
        <v>328</v>
      </c>
      <c r="E110" s="56"/>
      <c r="F110" s="23">
        <f>C110*E110</f>
        <v>0</v>
      </c>
    </row>
    <row r="111" spans="1:6" s="451" customFormat="1" x14ac:dyDescent="0.2">
      <c r="A111" s="473"/>
      <c r="B111" s="472"/>
      <c r="C111" s="26"/>
      <c r="D111" s="57"/>
      <c r="E111" s="471"/>
      <c r="F111" s="471"/>
    </row>
    <row r="112" spans="1:6" s="477" customFormat="1" x14ac:dyDescent="0.2">
      <c r="A112" s="470"/>
      <c r="B112" s="469"/>
      <c r="C112" s="467"/>
      <c r="D112" s="22"/>
      <c r="E112" s="468"/>
      <c r="F112" s="467"/>
    </row>
    <row r="113" spans="1:6" s="477" customFormat="1" x14ac:dyDescent="0.2">
      <c r="A113" s="53">
        <f>COUNT($A$8:A112)+1</f>
        <v>19</v>
      </c>
      <c r="B113" s="54" t="s">
        <v>334</v>
      </c>
      <c r="C113" s="55"/>
      <c r="D113" s="17"/>
      <c r="E113" s="23"/>
      <c r="F113" s="23"/>
    </row>
    <row r="114" spans="1:6" s="477" customFormat="1" ht="76.5" x14ac:dyDescent="0.2">
      <c r="A114" s="53"/>
      <c r="B114" s="24" t="s">
        <v>333</v>
      </c>
      <c r="C114" s="25"/>
      <c r="D114" s="17"/>
      <c r="E114" s="23"/>
      <c r="F114" s="23"/>
    </row>
    <row r="115" spans="1:6" s="477" customFormat="1" x14ac:dyDescent="0.2">
      <c r="A115" s="479"/>
      <c r="B115" s="478" t="s">
        <v>332</v>
      </c>
      <c r="C115" s="465"/>
      <c r="D115" s="465"/>
      <c r="E115" s="463"/>
      <c r="F115" s="463"/>
    </row>
    <row r="116" spans="1:6" s="477" customFormat="1" ht="13.5" customHeight="1" x14ac:dyDescent="0.2">
      <c r="A116" s="53"/>
      <c r="B116" s="24" t="s">
        <v>401</v>
      </c>
      <c r="C116" s="25">
        <v>270</v>
      </c>
      <c r="D116" s="17" t="s">
        <v>27</v>
      </c>
      <c r="E116" s="56"/>
      <c r="F116" s="23">
        <f>C116*E116</f>
        <v>0</v>
      </c>
    </row>
    <row r="117" spans="1:6" s="477" customFormat="1" x14ac:dyDescent="0.2">
      <c r="A117" s="53"/>
      <c r="B117" s="24" t="s">
        <v>331</v>
      </c>
      <c r="C117" s="25">
        <v>270</v>
      </c>
      <c r="D117" s="17" t="s">
        <v>27</v>
      </c>
      <c r="E117" s="56"/>
      <c r="F117" s="23">
        <f>C117*E117</f>
        <v>0</v>
      </c>
    </row>
    <row r="118" spans="1:6" s="477" customFormat="1" x14ac:dyDescent="0.2">
      <c r="A118" s="473"/>
      <c r="B118" s="472"/>
      <c r="C118" s="26"/>
      <c r="D118" s="57"/>
      <c r="E118" s="471"/>
      <c r="F118" s="471"/>
    </row>
    <row r="119" spans="1:6" s="451" customFormat="1" x14ac:dyDescent="0.2">
      <c r="A119" s="470"/>
      <c r="B119" s="469"/>
      <c r="C119" s="467"/>
      <c r="D119" s="22"/>
      <c r="E119" s="468"/>
      <c r="F119" s="467"/>
    </row>
    <row r="120" spans="1:6" s="451" customFormat="1" x14ac:dyDescent="0.2">
      <c r="A120" s="53">
        <f>COUNT($A$8:A119)+1</f>
        <v>20</v>
      </c>
      <c r="B120" s="476" t="s">
        <v>330</v>
      </c>
      <c r="C120" s="55"/>
      <c r="D120" s="17"/>
      <c r="E120" s="23"/>
      <c r="F120" s="23"/>
    </row>
    <row r="121" spans="1:6" s="451" customFormat="1" ht="25.5" x14ac:dyDescent="0.2">
      <c r="A121" s="53"/>
      <c r="B121" s="475" t="s">
        <v>329</v>
      </c>
      <c r="C121" s="25"/>
      <c r="D121" s="17"/>
      <c r="E121" s="23"/>
      <c r="F121" s="23"/>
    </row>
    <row r="122" spans="1:6" s="451" customFormat="1" ht="14.25" x14ac:dyDescent="0.2">
      <c r="A122" s="53"/>
      <c r="B122" s="24"/>
      <c r="C122" s="25">
        <v>50</v>
      </c>
      <c r="D122" s="17" t="s">
        <v>328</v>
      </c>
      <c r="E122" s="56"/>
      <c r="F122" s="23">
        <f>C122*E122</f>
        <v>0</v>
      </c>
    </row>
    <row r="123" spans="1:6" s="451" customFormat="1" x14ac:dyDescent="0.2">
      <c r="A123" s="473"/>
      <c r="B123" s="472"/>
      <c r="C123" s="26"/>
      <c r="D123" s="57"/>
      <c r="E123" s="471"/>
      <c r="F123" s="471"/>
    </row>
    <row r="124" spans="1:6" s="451" customFormat="1" x14ac:dyDescent="0.2">
      <c r="A124" s="470"/>
      <c r="B124" s="469"/>
      <c r="C124" s="467"/>
      <c r="D124" s="22"/>
      <c r="E124" s="468"/>
      <c r="F124" s="467"/>
    </row>
    <row r="125" spans="1:6" s="451" customFormat="1" x14ac:dyDescent="0.2">
      <c r="A125" s="53">
        <f>COUNT($A$8:A124)+1</f>
        <v>21</v>
      </c>
      <c r="B125" s="474" t="s">
        <v>327</v>
      </c>
      <c r="C125" s="55"/>
      <c r="D125" s="17"/>
      <c r="E125" s="23"/>
      <c r="F125" s="23"/>
    </row>
    <row r="126" spans="1:6" s="451" customFormat="1" ht="51" x14ac:dyDescent="0.2">
      <c r="A126" s="53"/>
      <c r="B126" s="475" t="s">
        <v>326</v>
      </c>
      <c r="C126" s="25"/>
      <c r="D126" s="17"/>
      <c r="E126" s="23"/>
      <c r="F126" s="23"/>
    </row>
    <row r="127" spans="1:6" s="451" customFormat="1" x14ac:dyDescent="0.2">
      <c r="A127" s="53"/>
      <c r="B127" s="24"/>
      <c r="C127" s="25">
        <v>1</v>
      </c>
      <c r="D127" s="17" t="s">
        <v>322</v>
      </c>
      <c r="E127" s="56"/>
      <c r="F127" s="23">
        <f>C127*E127</f>
        <v>0</v>
      </c>
    </row>
    <row r="128" spans="1:6" s="451" customFormat="1" x14ac:dyDescent="0.2">
      <c r="A128" s="473"/>
      <c r="B128" s="472"/>
      <c r="C128" s="26"/>
      <c r="D128" s="57"/>
      <c r="E128" s="471"/>
      <c r="F128" s="471"/>
    </row>
    <row r="129" spans="1:6" s="451" customFormat="1" x14ac:dyDescent="0.2">
      <c r="A129" s="470"/>
      <c r="B129" s="469"/>
      <c r="C129" s="467"/>
      <c r="D129" s="22"/>
      <c r="E129" s="468"/>
      <c r="F129" s="467"/>
    </row>
    <row r="130" spans="1:6" s="451" customFormat="1" x14ac:dyDescent="0.2">
      <c r="A130" s="53">
        <f>COUNT($A$8:A129)+1</f>
        <v>22</v>
      </c>
      <c r="B130" s="474" t="s">
        <v>325</v>
      </c>
      <c r="C130" s="55"/>
      <c r="D130" s="17"/>
      <c r="E130" s="23"/>
      <c r="F130" s="23"/>
    </row>
    <row r="131" spans="1:6" s="451" customFormat="1" ht="51" x14ac:dyDescent="0.2">
      <c r="A131" s="53"/>
      <c r="B131" s="475" t="s">
        <v>400</v>
      </c>
      <c r="C131" s="25"/>
      <c r="D131" s="17"/>
      <c r="E131" s="23"/>
      <c r="F131" s="23"/>
    </row>
    <row r="132" spans="1:6" s="451" customFormat="1" x14ac:dyDescent="0.2">
      <c r="A132" s="53"/>
      <c r="B132" s="474" t="s">
        <v>323</v>
      </c>
      <c r="C132" s="25">
        <v>1</v>
      </c>
      <c r="D132" s="17" t="s">
        <v>322</v>
      </c>
      <c r="E132" s="56"/>
      <c r="F132" s="23">
        <f>C132*E132</f>
        <v>0</v>
      </c>
    </row>
    <row r="133" spans="1:6" s="451" customFormat="1" x14ac:dyDescent="0.2">
      <c r="A133" s="473"/>
      <c r="B133" s="472"/>
      <c r="C133" s="26"/>
      <c r="D133" s="57"/>
      <c r="E133" s="471"/>
      <c r="F133" s="471"/>
    </row>
    <row r="134" spans="1:6" s="451" customFormat="1" x14ac:dyDescent="0.2">
      <c r="A134" s="470"/>
      <c r="B134" s="469"/>
      <c r="C134" s="467"/>
      <c r="D134" s="22"/>
      <c r="E134" s="468"/>
      <c r="F134" s="467"/>
    </row>
    <row r="135" spans="1:6" s="451" customFormat="1" x14ac:dyDescent="0.2">
      <c r="A135" s="53">
        <f>COUNT($A$8:A134)+1</f>
        <v>23</v>
      </c>
      <c r="B135" s="54" t="s">
        <v>14</v>
      </c>
      <c r="C135" s="55"/>
      <c r="D135" s="17"/>
      <c r="E135" s="23"/>
      <c r="F135" s="23"/>
    </row>
    <row r="136" spans="1:6" s="451" customFormat="1" ht="38.25" x14ac:dyDescent="0.2">
      <c r="A136" s="53"/>
      <c r="B136" s="24" t="s">
        <v>321</v>
      </c>
      <c r="C136" s="25"/>
      <c r="D136" s="17"/>
      <c r="E136" s="23"/>
      <c r="F136" s="23"/>
    </row>
    <row r="137" spans="1:6" s="451" customFormat="1" x14ac:dyDescent="0.2">
      <c r="B137" s="466"/>
      <c r="C137" s="465"/>
      <c r="D137" s="464">
        <v>0.1</v>
      </c>
      <c r="E137" s="463"/>
      <c r="F137" s="462">
        <f>SUM(F7:F133)*D137</f>
        <v>0</v>
      </c>
    </row>
    <row r="138" spans="1:6" s="451" customFormat="1" x14ac:dyDescent="0.2">
      <c r="A138" s="461"/>
      <c r="B138" s="460"/>
      <c r="C138" s="459"/>
      <c r="D138" s="458"/>
      <c r="E138" s="457"/>
      <c r="F138" s="457"/>
    </row>
    <row r="139" spans="1:6" s="451" customFormat="1" x14ac:dyDescent="0.2">
      <c r="A139" s="456"/>
      <c r="B139" s="455" t="s">
        <v>320</v>
      </c>
      <c r="C139" s="454"/>
      <c r="D139" s="453"/>
      <c r="E139" s="452" t="s">
        <v>12</v>
      </c>
      <c r="F139" s="452">
        <f>SUM(F7:F138)</f>
        <v>0</v>
      </c>
    </row>
  </sheetData>
  <sheetProtection password="CF65" sheet="1" objects="1" scenarios="1"/>
  <pageMargins left="0.78740157480314965" right="0.27559055118110237" top="0.86614173228346458" bottom="0.74803149606299213" header="0.31496062992125984" footer="0.31496062992125984"/>
  <pageSetup paperSize="9" orientation="portrait" r:id="rId1"/>
  <headerFooter alignWithMargins="0">
    <oddHeader>&amp;L&amp;"Arial,Navadno"&amp;8ENERGETIKA LJUBLJANA d.o.o.
SEKTOR ZA INVESTICIJE IN RAZVOJ - SLUŽBA ZA PROJEKTIRANJE
št. projekta: 35/C-2706&amp;RJPE-SIR-28/23</oddHeader>
    <oddFooter>&amp;C&amp;"Arial,Navadno" &amp;P / &amp;N</oddFooter>
  </headerFooter>
  <rowBreaks count="3" manualBreakCount="3">
    <brk id="27" max="5" man="1"/>
    <brk id="69" max="5" man="1"/>
    <brk id="111" max="5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1:F72"/>
  <sheetViews>
    <sheetView topLeftCell="A40" zoomScaleNormal="100" zoomScaleSheetLayoutView="100" workbookViewId="0">
      <selection activeCell="E30" sqref="E30"/>
    </sheetView>
  </sheetViews>
  <sheetFormatPr defaultColWidth="9.140625" defaultRowHeight="12.75" x14ac:dyDescent="0.2"/>
  <cols>
    <col min="1" max="1" width="5.7109375" style="450" customWidth="1"/>
    <col min="2" max="2" width="50.7109375" style="449" customWidth="1"/>
    <col min="3" max="3" width="7.7109375" style="447" customWidth="1"/>
    <col min="4" max="4" width="4.7109375" style="21" customWidth="1"/>
    <col min="5" max="5" width="11.7109375" style="448" customWidth="1"/>
    <col min="6" max="6" width="12.7109375" style="447" customWidth="1"/>
    <col min="7" max="16384" width="9.140625" style="21"/>
  </cols>
  <sheetData>
    <row r="1" spans="1:6" x14ac:dyDescent="0.2">
      <c r="A1" s="496" t="s">
        <v>399</v>
      </c>
      <c r="B1" s="27" t="s">
        <v>4</v>
      </c>
      <c r="C1" s="450"/>
      <c r="D1" s="495"/>
    </row>
    <row r="2" spans="1:6" x14ac:dyDescent="0.2">
      <c r="A2" s="496" t="s">
        <v>398</v>
      </c>
      <c r="B2" s="27" t="s">
        <v>18</v>
      </c>
      <c r="C2" s="450"/>
      <c r="D2" s="495"/>
    </row>
    <row r="3" spans="1:6" x14ac:dyDescent="0.2">
      <c r="A3" s="496" t="s">
        <v>306</v>
      </c>
      <c r="B3" s="27" t="s">
        <v>443</v>
      </c>
      <c r="C3" s="450"/>
      <c r="D3" s="495"/>
    </row>
    <row r="4" spans="1:6" x14ac:dyDescent="0.2">
      <c r="A4" s="496"/>
      <c r="B4" s="27" t="s">
        <v>442</v>
      </c>
      <c r="C4" s="450"/>
      <c r="D4" s="495"/>
    </row>
    <row r="5" spans="1:6" ht="76.5" x14ac:dyDescent="0.2">
      <c r="A5" s="28" t="s">
        <v>0</v>
      </c>
      <c r="B5" s="494" t="s">
        <v>7</v>
      </c>
      <c r="C5" s="29" t="s">
        <v>5</v>
      </c>
      <c r="D5" s="29" t="s">
        <v>6</v>
      </c>
      <c r="E5" s="30" t="s">
        <v>9</v>
      </c>
      <c r="F5" s="30" t="s">
        <v>10</v>
      </c>
    </row>
    <row r="6" spans="1:6" x14ac:dyDescent="0.2">
      <c r="A6" s="470">
        <v>1</v>
      </c>
      <c r="B6" s="469"/>
      <c r="C6" s="467"/>
      <c r="D6" s="22"/>
      <c r="E6" s="468"/>
      <c r="F6" s="467"/>
    </row>
    <row r="7" spans="1:6" s="451" customFormat="1" x14ac:dyDescent="0.2">
      <c r="A7" s="53">
        <f>COUNT(A6+1)</f>
        <v>1</v>
      </c>
      <c r="B7" s="54" t="s">
        <v>394</v>
      </c>
      <c r="C7" s="55"/>
      <c r="D7" s="17"/>
      <c r="E7" s="23"/>
      <c r="F7" s="23"/>
    </row>
    <row r="8" spans="1:6" s="451" customFormat="1" ht="321.75" customHeight="1" x14ac:dyDescent="0.2">
      <c r="A8" s="53"/>
      <c r="B8" s="491" t="s">
        <v>393</v>
      </c>
      <c r="C8" s="55"/>
      <c r="D8" s="17"/>
      <c r="E8" s="23"/>
      <c r="F8" s="23"/>
    </row>
    <row r="9" spans="1:6" s="451" customFormat="1" x14ac:dyDescent="0.2">
      <c r="A9" s="53"/>
      <c r="B9" s="491"/>
      <c r="C9" s="55"/>
      <c r="D9" s="17"/>
      <c r="E9" s="23"/>
      <c r="F9" s="23"/>
    </row>
    <row r="10" spans="1:6" s="451" customFormat="1" ht="14.25" x14ac:dyDescent="0.2">
      <c r="A10" s="53"/>
      <c r="B10" s="24" t="s">
        <v>441</v>
      </c>
      <c r="C10" s="25">
        <v>50</v>
      </c>
      <c r="D10" s="17" t="s">
        <v>8</v>
      </c>
      <c r="E10" s="56"/>
      <c r="F10" s="23">
        <f>C10*E10</f>
        <v>0</v>
      </c>
    </row>
    <row r="11" spans="1:6" s="451" customFormat="1" x14ac:dyDescent="0.2">
      <c r="A11" s="473"/>
      <c r="B11" s="472"/>
      <c r="C11" s="26"/>
      <c r="D11" s="57"/>
      <c r="E11" s="471"/>
      <c r="F11" s="471"/>
    </row>
    <row r="12" spans="1:6" s="451" customFormat="1" x14ac:dyDescent="0.2">
      <c r="A12" s="470"/>
      <c r="B12" s="469"/>
      <c r="C12" s="467"/>
      <c r="D12" s="22"/>
      <c r="E12" s="468"/>
      <c r="F12" s="467"/>
    </row>
    <row r="13" spans="1:6" s="451" customFormat="1" x14ac:dyDescent="0.2">
      <c r="A13" s="53">
        <f>COUNT($A$7:A11)+1</f>
        <v>2</v>
      </c>
      <c r="B13" s="54" t="s">
        <v>440</v>
      </c>
      <c r="C13" s="55"/>
      <c r="D13" s="17"/>
      <c r="E13" s="23"/>
      <c r="F13" s="23"/>
    </row>
    <row r="14" spans="1:6" s="451" customFormat="1" ht="63.75" x14ac:dyDescent="0.2">
      <c r="A14" s="53"/>
      <c r="B14" s="491" t="s">
        <v>439</v>
      </c>
      <c r="C14" s="55"/>
      <c r="D14" s="17"/>
      <c r="E14" s="23"/>
      <c r="F14" s="23"/>
    </row>
    <row r="15" spans="1:6" s="451" customFormat="1" x14ac:dyDescent="0.2">
      <c r="A15" s="487"/>
      <c r="B15" s="476" t="s">
        <v>389</v>
      </c>
      <c r="C15" s="465"/>
      <c r="D15" s="465"/>
      <c r="E15" s="463"/>
      <c r="F15" s="463"/>
    </row>
    <row r="16" spans="1:6" s="451" customFormat="1" x14ac:dyDescent="0.2">
      <c r="A16" s="479"/>
      <c r="B16" s="478" t="s">
        <v>388</v>
      </c>
      <c r="C16" s="465"/>
      <c r="D16" s="465"/>
      <c r="E16" s="463"/>
      <c r="F16" s="463"/>
    </row>
    <row r="17" spans="1:6" s="451" customFormat="1" x14ac:dyDescent="0.2">
      <c r="A17" s="493"/>
      <c r="B17" s="476" t="s">
        <v>332</v>
      </c>
      <c r="C17" s="465"/>
      <c r="D17" s="465"/>
      <c r="E17" s="463"/>
      <c r="F17" s="463"/>
    </row>
    <row r="18" spans="1:6" s="451" customFormat="1" x14ac:dyDescent="0.2">
      <c r="A18" s="53"/>
      <c r="B18" s="24" t="s">
        <v>438</v>
      </c>
      <c r="C18" s="25">
        <v>4</v>
      </c>
      <c r="D18" s="17" t="s">
        <v>1</v>
      </c>
      <c r="E18" s="56"/>
      <c r="F18" s="23">
        <f>E18*C18</f>
        <v>0</v>
      </c>
    </row>
    <row r="19" spans="1:6" s="451" customFormat="1" x14ac:dyDescent="0.2">
      <c r="A19" s="473"/>
      <c r="B19" s="472"/>
      <c r="C19" s="26"/>
      <c r="D19" s="57"/>
      <c r="E19" s="471"/>
      <c r="F19" s="471"/>
    </row>
    <row r="20" spans="1:6" s="451" customFormat="1" x14ac:dyDescent="0.2">
      <c r="A20" s="470"/>
      <c r="B20" s="469"/>
      <c r="C20" s="467"/>
      <c r="D20" s="22"/>
      <c r="E20" s="468"/>
      <c r="F20" s="467"/>
    </row>
    <row r="21" spans="1:6" s="451" customFormat="1" x14ac:dyDescent="0.2">
      <c r="A21" s="53">
        <f>COUNT($A$7:A20)+1</f>
        <v>3</v>
      </c>
      <c r="B21" s="54" t="s">
        <v>381</v>
      </c>
      <c r="C21" s="55"/>
      <c r="D21" s="17"/>
      <c r="E21" s="23"/>
      <c r="F21" s="23"/>
    </row>
    <row r="22" spans="1:6" s="451" customFormat="1" ht="76.5" x14ac:dyDescent="0.2">
      <c r="A22" s="53"/>
      <c r="B22" s="491" t="s">
        <v>380</v>
      </c>
      <c r="C22" s="55"/>
      <c r="D22" s="17"/>
      <c r="E22" s="23"/>
      <c r="F22" s="23"/>
    </row>
    <row r="23" spans="1:6" s="451" customFormat="1" x14ac:dyDescent="0.2">
      <c r="A23" s="493"/>
      <c r="B23" s="476" t="s">
        <v>332</v>
      </c>
      <c r="C23" s="465"/>
      <c r="D23" s="465"/>
      <c r="E23" s="463"/>
      <c r="F23" s="463"/>
    </row>
    <row r="24" spans="1:6" s="451" customFormat="1" x14ac:dyDescent="0.2">
      <c r="A24" s="53"/>
      <c r="B24" s="24" t="s">
        <v>437</v>
      </c>
      <c r="C24" s="25">
        <v>14</v>
      </c>
      <c r="D24" s="17" t="s">
        <v>1</v>
      </c>
      <c r="E24" s="56"/>
      <c r="F24" s="23">
        <f>C24*E24</f>
        <v>0</v>
      </c>
    </row>
    <row r="25" spans="1:6" s="451" customFormat="1" x14ac:dyDescent="0.2">
      <c r="A25" s="473"/>
      <c r="B25" s="472"/>
      <c r="C25" s="26"/>
      <c r="D25" s="57"/>
      <c r="E25" s="471"/>
      <c r="F25" s="471"/>
    </row>
    <row r="26" spans="1:6" s="451" customFormat="1" x14ac:dyDescent="0.2">
      <c r="A26" s="470"/>
      <c r="B26" s="469"/>
      <c r="C26" s="467"/>
      <c r="D26" s="22"/>
      <c r="E26" s="468"/>
      <c r="F26" s="467"/>
    </row>
    <row r="27" spans="1:6" s="451" customFormat="1" x14ac:dyDescent="0.2">
      <c r="A27" s="53">
        <f>COUNT($A$7:A26)+1</f>
        <v>4</v>
      </c>
      <c r="B27" s="54" t="s">
        <v>378</v>
      </c>
      <c r="C27" s="55"/>
      <c r="D27" s="17"/>
      <c r="E27" s="23"/>
      <c r="F27" s="23"/>
    </row>
    <row r="28" spans="1:6" s="451" customFormat="1" ht="38.25" x14ac:dyDescent="0.2">
      <c r="A28" s="53"/>
      <c r="B28" s="491" t="s">
        <v>377</v>
      </c>
      <c r="C28" s="55"/>
      <c r="D28" s="17"/>
      <c r="E28" s="23"/>
      <c r="F28" s="23"/>
    </row>
    <row r="29" spans="1:6" s="451" customFormat="1" x14ac:dyDescent="0.2">
      <c r="A29" s="493"/>
      <c r="B29" s="476" t="s">
        <v>332</v>
      </c>
      <c r="C29" s="465"/>
      <c r="D29" s="465"/>
      <c r="E29" s="463"/>
      <c r="F29" s="463"/>
    </row>
    <row r="30" spans="1:6" s="451" customFormat="1" ht="14.25" x14ac:dyDescent="0.2">
      <c r="A30" s="53"/>
      <c r="B30" s="24" t="s">
        <v>436</v>
      </c>
      <c r="C30" s="25">
        <v>31</v>
      </c>
      <c r="D30" s="17" t="s">
        <v>328</v>
      </c>
      <c r="E30" s="56"/>
      <c r="F30" s="23">
        <f>C30*E30</f>
        <v>0</v>
      </c>
    </row>
    <row r="31" spans="1:6" s="451" customFormat="1" x14ac:dyDescent="0.2">
      <c r="A31" s="473"/>
      <c r="B31" s="472"/>
      <c r="C31" s="26"/>
      <c r="D31" s="57"/>
      <c r="E31" s="471"/>
      <c r="F31" s="471"/>
    </row>
    <row r="32" spans="1:6" s="492" customFormat="1" x14ac:dyDescent="0.2">
      <c r="A32" s="470"/>
      <c r="B32" s="469"/>
      <c r="C32" s="467"/>
      <c r="D32" s="22"/>
      <c r="E32" s="468"/>
      <c r="F32" s="467"/>
    </row>
    <row r="33" spans="1:6" s="451" customFormat="1" x14ac:dyDescent="0.2">
      <c r="A33" s="53">
        <f>COUNT($A$7:A32)+1</f>
        <v>5</v>
      </c>
      <c r="B33" s="54" t="s">
        <v>375</v>
      </c>
      <c r="C33" s="55"/>
      <c r="D33" s="17"/>
      <c r="E33" s="23"/>
      <c r="F33" s="23"/>
    </row>
    <row r="34" spans="1:6" s="451" customFormat="1" ht="25.5" x14ac:dyDescent="0.2">
      <c r="A34" s="53"/>
      <c r="B34" s="491" t="s">
        <v>374</v>
      </c>
      <c r="C34" s="55"/>
      <c r="D34" s="17"/>
      <c r="E34" s="23"/>
      <c r="F34" s="23"/>
    </row>
    <row r="35" spans="1:6" s="451" customFormat="1" x14ac:dyDescent="0.2">
      <c r="A35" s="53"/>
      <c r="B35" s="24" t="s">
        <v>343</v>
      </c>
      <c r="C35" s="25">
        <v>1</v>
      </c>
      <c r="D35" s="17" t="s">
        <v>1</v>
      </c>
      <c r="E35" s="56"/>
      <c r="F35" s="23">
        <f>C35*E35</f>
        <v>0</v>
      </c>
    </row>
    <row r="36" spans="1:6" s="451" customFormat="1" x14ac:dyDescent="0.2">
      <c r="A36" s="473"/>
      <c r="B36" s="472"/>
      <c r="C36" s="26"/>
      <c r="D36" s="57"/>
      <c r="E36" s="471"/>
      <c r="F36" s="471"/>
    </row>
    <row r="37" spans="1:6" s="451" customFormat="1" x14ac:dyDescent="0.2">
      <c r="A37" s="470"/>
      <c r="B37" s="469"/>
      <c r="C37" s="467"/>
      <c r="D37" s="22"/>
      <c r="E37" s="468"/>
      <c r="F37" s="467"/>
    </row>
    <row r="38" spans="1:6" s="451" customFormat="1" x14ac:dyDescent="0.2">
      <c r="A38" s="53">
        <f>COUNT($A$7:A37)+1</f>
        <v>6</v>
      </c>
      <c r="B38" s="54" t="s">
        <v>373</v>
      </c>
      <c r="C38" s="55"/>
      <c r="D38" s="17"/>
      <c r="E38" s="23"/>
      <c r="F38" s="23"/>
    </row>
    <row r="39" spans="1:6" s="451" customFormat="1" ht="73.5" customHeight="1" x14ac:dyDescent="0.2">
      <c r="A39" s="53"/>
      <c r="B39" s="491" t="s">
        <v>372</v>
      </c>
      <c r="C39" s="55"/>
      <c r="D39" s="17"/>
      <c r="E39" s="23"/>
      <c r="F39" s="23"/>
    </row>
    <row r="40" spans="1:6" s="451" customFormat="1" x14ac:dyDescent="0.2">
      <c r="A40" s="53"/>
      <c r="B40" s="24"/>
      <c r="C40" s="25">
        <v>1</v>
      </c>
      <c r="D40" s="17" t="s">
        <v>1</v>
      </c>
      <c r="E40" s="56"/>
      <c r="F40" s="23">
        <f>C40*E40</f>
        <v>0</v>
      </c>
    </row>
    <row r="41" spans="1:6" s="451" customFormat="1" x14ac:dyDescent="0.2">
      <c r="A41" s="473"/>
      <c r="B41" s="472"/>
      <c r="C41" s="26"/>
      <c r="D41" s="57"/>
      <c r="E41" s="471"/>
      <c r="F41" s="471"/>
    </row>
    <row r="42" spans="1:6" s="451" customFormat="1" x14ac:dyDescent="0.2">
      <c r="A42" s="470"/>
      <c r="B42" s="469"/>
      <c r="C42" s="467"/>
      <c r="D42" s="22"/>
      <c r="E42" s="468"/>
      <c r="F42" s="467"/>
    </row>
    <row r="43" spans="1:6" s="451" customFormat="1" x14ac:dyDescent="0.2">
      <c r="A43" s="53">
        <f>COUNT($A$7:A42)+1</f>
        <v>7</v>
      </c>
      <c r="B43" s="54" t="s">
        <v>371</v>
      </c>
      <c r="C43" s="55"/>
      <c r="D43" s="17"/>
      <c r="E43" s="23"/>
      <c r="F43" s="23"/>
    </row>
    <row r="44" spans="1:6" s="451" customFormat="1" ht="51" x14ac:dyDescent="0.2">
      <c r="A44" s="53"/>
      <c r="B44" s="491" t="s">
        <v>435</v>
      </c>
      <c r="C44" s="55"/>
      <c r="D44" s="17"/>
      <c r="E44" s="23"/>
      <c r="F44" s="23"/>
    </row>
    <row r="45" spans="1:6" s="451" customFormat="1" x14ac:dyDescent="0.2">
      <c r="A45" s="53"/>
      <c r="B45" s="24" t="s">
        <v>434</v>
      </c>
      <c r="C45" s="25">
        <v>10</v>
      </c>
      <c r="D45" s="17" t="s">
        <v>27</v>
      </c>
      <c r="E45" s="56"/>
      <c r="F45" s="23">
        <f>C45*E45</f>
        <v>0</v>
      </c>
    </row>
    <row r="46" spans="1:6" s="451" customFormat="1" x14ac:dyDescent="0.2">
      <c r="A46" s="473"/>
      <c r="B46" s="472"/>
      <c r="C46" s="26"/>
      <c r="D46" s="57"/>
      <c r="E46" s="471"/>
      <c r="F46" s="471"/>
    </row>
    <row r="47" spans="1:6" s="451" customFormat="1" x14ac:dyDescent="0.2">
      <c r="A47" s="470"/>
      <c r="B47" s="469"/>
      <c r="C47" s="467"/>
      <c r="D47" s="22"/>
      <c r="E47" s="468"/>
      <c r="F47" s="467"/>
    </row>
    <row r="48" spans="1:6" s="451" customFormat="1" x14ac:dyDescent="0.2">
      <c r="A48" s="53">
        <f>COUNT($A$7:A47)+1</f>
        <v>8</v>
      </c>
      <c r="B48" s="54" t="s">
        <v>342</v>
      </c>
      <c r="C48" s="55"/>
      <c r="D48" s="17"/>
      <c r="E48" s="23"/>
      <c r="F48" s="23"/>
    </row>
    <row r="49" spans="1:6" s="451" customFormat="1" x14ac:dyDescent="0.2">
      <c r="A49" s="53"/>
      <c r="B49" s="24" t="s">
        <v>341</v>
      </c>
      <c r="C49" s="25"/>
    </row>
    <row r="50" spans="1:6" s="451" customFormat="1" x14ac:dyDescent="0.2">
      <c r="A50" s="53"/>
      <c r="B50" s="24"/>
      <c r="C50" s="25">
        <v>1</v>
      </c>
      <c r="D50" s="17" t="s">
        <v>1</v>
      </c>
      <c r="E50" s="56"/>
      <c r="F50" s="23">
        <f>C50*E50</f>
        <v>0</v>
      </c>
    </row>
    <row r="51" spans="1:6" s="451" customFormat="1" x14ac:dyDescent="0.2">
      <c r="A51" s="473"/>
      <c r="B51" s="472"/>
      <c r="C51" s="26"/>
      <c r="D51" s="57"/>
      <c r="E51" s="471"/>
      <c r="F51" s="471"/>
    </row>
    <row r="52" spans="1:6" s="451" customFormat="1" x14ac:dyDescent="0.2">
      <c r="A52" s="470"/>
      <c r="B52" s="469"/>
      <c r="C52" s="467"/>
      <c r="D52" s="22"/>
      <c r="E52" s="468"/>
      <c r="F52" s="467"/>
    </row>
    <row r="53" spans="1:6" s="451" customFormat="1" x14ac:dyDescent="0.2">
      <c r="A53" s="53">
        <f>COUNT($A$7:A52)+1</f>
        <v>9</v>
      </c>
      <c r="B53" s="54" t="s">
        <v>19</v>
      </c>
      <c r="C53" s="55"/>
      <c r="D53" s="17"/>
      <c r="E53" s="23"/>
      <c r="F53" s="23"/>
    </row>
    <row r="54" spans="1:6" s="451" customFormat="1" x14ac:dyDescent="0.2">
      <c r="A54" s="53"/>
      <c r="B54" s="24" t="s">
        <v>340</v>
      </c>
      <c r="C54" s="25"/>
      <c r="D54" s="17"/>
      <c r="E54" s="23"/>
      <c r="F54" s="23"/>
    </row>
    <row r="55" spans="1:6" s="451" customFormat="1" x14ac:dyDescent="0.2">
      <c r="A55" s="479"/>
      <c r="B55" s="478"/>
      <c r="C55" s="480">
        <v>1</v>
      </c>
      <c r="D55" s="17" t="s">
        <v>1</v>
      </c>
      <c r="E55" s="56"/>
      <c r="F55" s="23">
        <f>C55*E55</f>
        <v>0</v>
      </c>
    </row>
    <row r="56" spans="1:6" s="451" customFormat="1" x14ac:dyDescent="0.2">
      <c r="A56" s="473"/>
      <c r="B56" s="472"/>
      <c r="C56" s="26"/>
      <c r="D56" s="57"/>
      <c r="E56" s="471"/>
      <c r="F56" s="471"/>
    </row>
    <row r="57" spans="1:6" s="451" customFormat="1" x14ac:dyDescent="0.2">
      <c r="A57" s="470"/>
      <c r="B57" s="469"/>
      <c r="C57" s="467"/>
      <c r="D57" s="22"/>
      <c r="E57" s="468"/>
      <c r="F57" s="467"/>
    </row>
    <row r="58" spans="1:6" s="451" customFormat="1" x14ac:dyDescent="0.2">
      <c r="A58" s="53">
        <f>COUNT($A$7:A57)+1</f>
        <v>10</v>
      </c>
      <c r="B58" s="54" t="s">
        <v>339</v>
      </c>
      <c r="C58" s="55"/>
      <c r="D58" s="17"/>
      <c r="E58" s="23"/>
      <c r="F58" s="23"/>
    </row>
    <row r="59" spans="1:6" s="451" customFormat="1" ht="18.75" customHeight="1" x14ac:dyDescent="0.2">
      <c r="A59" s="53"/>
      <c r="B59" s="24" t="s">
        <v>338</v>
      </c>
      <c r="C59" s="25"/>
      <c r="D59" s="17"/>
      <c r="E59" s="23"/>
      <c r="F59" s="23"/>
    </row>
    <row r="60" spans="1:6" s="451" customFormat="1" x14ac:dyDescent="0.2">
      <c r="A60" s="53"/>
      <c r="B60" s="24" t="s">
        <v>403</v>
      </c>
      <c r="C60" s="25">
        <v>10</v>
      </c>
      <c r="D60" s="17" t="s">
        <v>1</v>
      </c>
      <c r="E60" s="56"/>
      <c r="F60" s="23">
        <f>C60*E60</f>
        <v>0</v>
      </c>
    </row>
    <row r="61" spans="1:6" s="451" customFormat="1" x14ac:dyDescent="0.2">
      <c r="A61" s="473"/>
      <c r="B61" s="472"/>
      <c r="C61" s="26"/>
      <c r="D61" s="57"/>
      <c r="E61" s="471"/>
      <c r="F61" s="471"/>
    </row>
    <row r="62" spans="1:6" s="451" customFormat="1" x14ac:dyDescent="0.2">
      <c r="A62" s="470"/>
      <c r="B62" s="469"/>
      <c r="C62" s="467"/>
      <c r="D62" s="22"/>
      <c r="E62" s="468"/>
      <c r="F62" s="467"/>
    </row>
    <row r="63" spans="1:6" s="451" customFormat="1" x14ac:dyDescent="0.2">
      <c r="A63" s="53">
        <v>11</v>
      </c>
      <c r="B63" s="54" t="s">
        <v>336</v>
      </c>
      <c r="C63" s="55"/>
      <c r="D63" s="17"/>
      <c r="E63" s="23"/>
      <c r="F63" s="23"/>
    </row>
    <row r="64" spans="1:6" s="451" customFormat="1" ht="38.25" x14ac:dyDescent="0.2">
      <c r="A64" s="53"/>
      <c r="B64" s="24" t="s">
        <v>335</v>
      </c>
      <c r="C64" s="25"/>
      <c r="D64" s="17"/>
      <c r="E64" s="23"/>
      <c r="F64" s="23"/>
    </row>
    <row r="65" spans="1:6" s="451" customFormat="1" ht="14.25" x14ac:dyDescent="0.2">
      <c r="A65" s="53"/>
      <c r="B65" s="24"/>
      <c r="C65" s="25">
        <v>1</v>
      </c>
      <c r="D65" s="17" t="s">
        <v>328</v>
      </c>
      <c r="E65" s="56"/>
      <c r="F65" s="23">
        <f>C65*E65</f>
        <v>0</v>
      </c>
    </row>
    <row r="66" spans="1:6" s="451" customFormat="1" x14ac:dyDescent="0.2">
      <c r="A66" s="473"/>
      <c r="B66" s="472"/>
      <c r="C66" s="26"/>
      <c r="D66" s="57"/>
      <c r="E66" s="471"/>
      <c r="F66" s="471"/>
    </row>
    <row r="67" spans="1:6" s="451" customFormat="1" x14ac:dyDescent="0.2">
      <c r="A67" s="470"/>
      <c r="B67" s="469"/>
      <c r="C67" s="467"/>
      <c r="D67" s="22"/>
      <c r="E67" s="468"/>
      <c r="F67" s="467"/>
    </row>
    <row r="68" spans="1:6" s="451" customFormat="1" x14ac:dyDescent="0.2">
      <c r="A68" s="53">
        <f>COUNT($A$7:A67)+1</f>
        <v>12</v>
      </c>
      <c r="B68" s="54" t="s">
        <v>14</v>
      </c>
      <c r="C68" s="55"/>
      <c r="D68" s="17"/>
      <c r="E68" s="23"/>
      <c r="F68" s="23"/>
    </row>
    <row r="69" spans="1:6" s="451" customFormat="1" ht="38.25" x14ac:dyDescent="0.2">
      <c r="A69" s="53"/>
      <c r="B69" s="24" t="s">
        <v>321</v>
      </c>
      <c r="C69" s="25"/>
      <c r="D69" s="17"/>
      <c r="E69" s="23"/>
      <c r="F69" s="23"/>
    </row>
    <row r="70" spans="1:6" s="451" customFormat="1" x14ac:dyDescent="0.2">
      <c r="B70" s="466"/>
      <c r="C70" s="465"/>
      <c r="D70" s="464">
        <v>0.1</v>
      </c>
      <c r="E70" s="463"/>
      <c r="F70" s="462">
        <f>SUM(F10:F67)*D70</f>
        <v>0</v>
      </c>
    </row>
    <row r="71" spans="1:6" s="451" customFormat="1" x14ac:dyDescent="0.2">
      <c r="A71" s="461"/>
      <c r="B71" s="460"/>
      <c r="C71" s="459"/>
      <c r="D71" s="458"/>
      <c r="E71" s="457"/>
      <c r="F71" s="457"/>
    </row>
    <row r="72" spans="1:6" s="451" customFormat="1" x14ac:dyDescent="0.2">
      <c r="A72" s="456"/>
      <c r="B72" s="455" t="s">
        <v>320</v>
      </c>
      <c r="C72" s="454"/>
      <c r="D72" s="453"/>
      <c r="E72" s="452" t="s">
        <v>12</v>
      </c>
      <c r="F72" s="452">
        <f>SUM(F10:F71)</f>
        <v>0</v>
      </c>
    </row>
  </sheetData>
  <sheetProtection password="CF65" sheet="1" objects="1" scenarios="1"/>
  <pageMargins left="0.78740157480314965" right="0.27559055118110237" top="0.86614173228346458" bottom="0.74803149606299213" header="0.31496062992125984" footer="0.31496062992125984"/>
  <pageSetup paperSize="9" orientation="portrait" r:id="rId1"/>
  <headerFooter alignWithMargins="0">
    <oddHeader>&amp;L&amp;"Arial,Navadno"&amp;8ENERGETIKA LJUBLJANA d.o.o.
SEKTOR ZA INVESTICIJE IN RAZVOJ - SLUŽBA ZA PROJEKTIRANJE
št. projekta: 35/C-2706&amp;RJPE-SIR-28/23</oddHeader>
    <oddFooter>&amp;C&amp;"Arial,Navadno" &amp;P / &amp;N</oddFooter>
  </headerFooter>
  <rowBreaks count="2" manualBreakCount="2">
    <brk id="19" max="5" man="1"/>
    <brk id="51" max="5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G41"/>
  <sheetViews>
    <sheetView showGridLines="0" zoomScaleNormal="100" zoomScaleSheetLayoutView="100" workbookViewId="0">
      <selection activeCell="G11" sqref="G11"/>
    </sheetView>
  </sheetViews>
  <sheetFormatPr defaultColWidth="8.85546875" defaultRowHeight="12.75" x14ac:dyDescent="0.2"/>
  <cols>
    <col min="1" max="1" width="6.140625" style="1" customWidth="1"/>
    <col min="2" max="2" width="5.5703125" style="1" customWidth="1"/>
    <col min="3" max="3" width="34.42578125" style="1" customWidth="1"/>
    <col min="4" max="4" width="10" style="1" customWidth="1"/>
    <col min="5" max="5" width="11.140625" style="1" bestFit="1" customWidth="1"/>
    <col min="6" max="6" width="10" style="1" bestFit="1" customWidth="1"/>
    <col min="7" max="7" width="16.42578125" style="14" bestFit="1" customWidth="1"/>
    <col min="8" max="16384" width="8.85546875" style="1"/>
  </cols>
  <sheetData>
    <row r="1" spans="1:7" ht="27" customHeight="1" x14ac:dyDescent="0.2">
      <c r="A1" s="47" t="s">
        <v>26</v>
      </c>
      <c r="B1" s="47"/>
      <c r="C1" s="47"/>
      <c r="D1" s="47"/>
      <c r="E1" s="47"/>
      <c r="F1" s="47"/>
      <c r="G1" s="47"/>
    </row>
    <row r="2" spans="1:7" ht="15" customHeight="1" x14ac:dyDescent="0.2">
      <c r="A2" s="527" t="s">
        <v>17</v>
      </c>
      <c r="B2" s="527"/>
      <c r="C2" s="527"/>
      <c r="D2" s="527"/>
      <c r="E2" s="527"/>
      <c r="F2" s="527"/>
      <c r="G2" s="527"/>
    </row>
    <row r="3" spans="1:7" ht="15" customHeight="1" x14ac:dyDescent="0.2">
      <c r="A3" s="528" t="s">
        <v>297</v>
      </c>
      <c r="B3" s="527"/>
      <c r="C3" s="527"/>
      <c r="D3" s="527"/>
      <c r="E3" s="527"/>
      <c r="F3" s="527"/>
      <c r="G3" s="527"/>
    </row>
    <row r="4" spans="1:7" x14ac:dyDescent="0.2">
      <c r="A4" s="175"/>
      <c r="B4" s="175"/>
      <c r="C4" s="175"/>
      <c r="D4" s="175"/>
      <c r="E4" s="175"/>
      <c r="F4" s="175"/>
      <c r="G4" s="174"/>
    </row>
    <row r="5" spans="1:7" ht="25.5" x14ac:dyDescent="0.2">
      <c r="A5" s="4" t="s">
        <v>15</v>
      </c>
      <c r="B5" s="532" t="s">
        <v>18</v>
      </c>
      <c r="C5" s="532"/>
      <c r="D5" s="532"/>
      <c r="E5" s="532"/>
      <c r="F5" s="532"/>
      <c r="G5" s="219" t="s">
        <v>16</v>
      </c>
    </row>
    <row r="6" spans="1:7" ht="12.95" customHeight="1" x14ac:dyDescent="0.2">
      <c r="A6" s="5"/>
      <c r="B6" s="220"/>
      <c r="C6" s="221"/>
      <c r="D6" s="221"/>
      <c r="E6" s="221"/>
      <c r="F6" s="223"/>
      <c r="G6" s="58"/>
    </row>
    <row r="7" spans="1:7" ht="12.95" customHeight="1" x14ac:dyDescent="0.2">
      <c r="A7" s="5" t="s">
        <v>53</v>
      </c>
      <c r="B7" s="522" t="s">
        <v>47</v>
      </c>
      <c r="C7" s="522"/>
      <c r="D7" s="522"/>
      <c r="E7" s="522"/>
      <c r="F7" s="522"/>
      <c r="G7" s="182">
        <f>+G21</f>
        <v>0</v>
      </c>
    </row>
    <row r="8" spans="1:7" ht="12.95" customHeight="1" x14ac:dyDescent="0.2">
      <c r="A8" s="7" t="s">
        <v>52</v>
      </c>
      <c r="B8" s="523" t="s">
        <v>191</v>
      </c>
      <c r="C8" s="524"/>
      <c r="D8" s="524"/>
      <c r="E8" s="524"/>
      <c r="F8" s="524"/>
      <c r="G8" s="182">
        <f>+G29</f>
        <v>880</v>
      </c>
    </row>
    <row r="9" spans="1:7" ht="12.95" customHeight="1" x14ac:dyDescent="0.2">
      <c r="A9" s="7" t="s">
        <v>49</v>
      </c>
      <c r="B9" s="523" t="s">
        <v>161</v>
      </c>
      <c r="C9" s="524"/>
      <c r="D9" s="524"/>
      <c r="E9" s="524"/>
      <c r="F9" s="524"/>
      <c r="G9" s="182">
        <f>+G39</f>
        <v>0</v>
      </c>
    </row>
    <row r="10" spans="1:7" ht="12.95" customHeight="1" x14ac:dyDescent="0.2">
      <c r="A10" s="7"/>
      <c r="B10" s="220"/>
      <c r="C10" s="221"/>
      <c r="D10" s="221"/>
      <c r="E10" s="221"/>
      <c r="F10" s="221"/>
      <c r="G10" s="182"/>
    </row>
    <row r="11" spans="1:7" ht="12.95" customHeight="1" x14ac:dyDescent="0.2">
      <c r="A11" s="7"/>
      <c r="B11" s="523" t="s">
        <v>136</v>
      </c>
      <c r="C11" s="524"/>
      <c r="D11" s="524"/>
      <c r="E11" s="524"/>
      <c r="F11" s="533"/>
      <c r="G11" s="183">
        <f>+SUM(G7:G9)</f>
        <v>880</v>
      </c>
    </row>
    <row r="12" spans="1:7" ht="12.95" customHeight="1" x14ac:dyDescent="0.2">
      <c r="A12" s="7"/>
      <c r="B12" s="220"/>
      <c r="C12" s="221"/>
      <c r="D12" s="221"/>
      <c r="E12" s="221"/>
      <c r="F12" s="221"/>
      <c r="G12" s="182"/>
    </row>
    <row r="13" spans="1:7" ht="13.5" thickBot="1" x14ac:dyDescent="0.25">
      <c r="A13" s="9"/>
      <c r="B13" s="10"/>
      <c r="C13" s="11"/>
      <c r="D13" s="11"/>
      <c r="E13" s="11"/>
      <c r="F13" s="11"/>
      <c r="G13" s="12"/>
    </row>
    <row r="14" spans="1:7" x14ac:dyDescent="0.2">
      <c r="A14" s="13"/>
      <c r="B14" s="13"/>
      <c r="C14" s="13"/>
      <c r="D14" s="13"/>
      <c r="E14" s="13"/>
      <c r="F14" s="13"/>
      <c r="G14" s="13"/>
    </row>
    <row r="15" spans="1:7" ht="15.75" x14ac:dyDescent="0.2">
      <c r="A15" s="181" t="s">
        <v>48</v>
      </c>
      <c r="B15" s="18"/>
      <c r="C15" s="19"/>
      <c r="D15" s="19"/>
      <c r="E15" s="18"/>
      <c r="F15" s="18"/>
      <c r="G15" s="17"/>
    </row>
    <row r="16" spans="1:7" x14ac:dyDescent="0.2">
      <c r="A16" s="529" t="s">
        <v>47</v>
      </c>
      <c r="B16" s="530"/>
      <c r="C16" s="530"/>
      <c r="D16" s="530"/>
      <c r="E16" s="530"/>
      <c r="F16" s="530"/>
      <c r="G16" s="531"/>
    </row>
    <row r="17" spans="1:7" ht="25.5" x14ac:dyDescent="0.2">
      <c r="A17" s="535" t="s">
        <v>13</v>
      </c>
      <c r="B17" s="539" t="s">
        <v>46</v>
      </c>
      <c r="C17" s="540"/>
      <c r="D17" s="535" t="s">
        <v>36</v>
      </c>
      <c r="E17" s="535" t="s">
        <v>35</v>
      </c>
      <c r="F17" s="222" t="s">
        <v>45</v>
      </c>
      <c r="G17" s="222" t="s">
        <v>2</v>
      </c>
    </row>
    <row r="18" spans="1:7" x14ac:dyDescent="0.2">
      <c r="A18" s="536"/>
      <c r="B18" s="541"/>
      <c r="C18" s="542"/>
      <c r="D18" s="536"/>
      <c r="E18" s="536"/>
      <c r="F18" s="2" t="s">
        <v>3</v>
      </c>
      <c r="G18" s="2" t="s">
        <v>11</v>
      </c>
    </row>
    <row r="19" spans="1:7" x14ac:dyDescent="0.2">
      <c r="A19" s="179" t="s">
        <v>44</v>
      </c>
      <c r="B19" s="537" t="s">
        <v>296</v>
      </c>
      <c r="C19" s="538"/>
      <c r="D19" s="15" t="s">
        <v>43</v>
      </c>
      <c r="E19" s="59" t="s">
        <v>39</v>
      </c>
      <c r="F19" s="15">
        <v>215</v>
      </c>
      <c r="G19" s="180">
        <f>+'N-10201_SD'!F77</f>
        <v>0</v>
      </c>
    </row>
    <row r="20" spans="1:7" x14ac:dyDescent="0.2">
      <c r="A20" s="179"/>
      <c r="B20" s="537"/>
      <c r="C20" s="538"/>
      <c r="D20" s="15"/>
      <c r="E20" s="15"/>
      <c r="F20" s="15"/>
      <c r="G20" s="180"/>
    </row>
    <row r="21" spans="1:7" x14ac:dyDescent="0.2">
      <c r="A21" s="534" t="s">
        <v>42</v>
      </c>
      <c r="B21" s="534"/>
      <c r="C21" s="534"/>
      <c r="D21" s="534"/>
      <c r="E21" s="534"/>
      <c r="F21" s="534"/>
      <c r="G21" s="176">
        <f>SUM(G19:G20)</f>
        <v>0</v>
      </c>
    </row>
    <row r="22" spans="1:7" x14ac:dyDescent="0.2">
      <c r="A22" s="16"/>
      <c r="B22" s="16"/>
      <c r="C22" s="16"/>
      <c r="D22" s="16"/>
      <c r="E22" s="16"/>
      <c r="F22" s="16"/>
      <c r="G22" s="8"/>
    </row>
    <row r="23" spans="1:7" x14ac:dyDescent="0.2">
      <c r="A23" s="16"/>
      <c r="B23" s="16"/>
      <c r="C23" s="16"/>
      <c r="D23" s="16"/>
      <c r="E23" s="16"/>
      <c r="F23" s="16"/>
      <c r="G23" s="8"/>
    </row>
    <row r="24" spans="1:7" x14ac:dyDescent="0.2">
      <c r="A24" s="529" t="s">
        <v>162</v>
      </c>
      <c r="B24" s="530"/>
      <c r="C24" s="530"/>
      <c r="D24" s="530"/>
      <c r="E24" s="530"/>
      <c r="F24" s="530"/>
      <c r="G24" s="531"/>
    </row>
    <row r="25" spans="1:7" ht="38.25" x14ac:dyDescent="0.2">
      <c r="A25" s="535" t="s">
        <v>13</v>
      </c>
      <c r="B25" s="539" t="s">
        <v>37</v>
      </c>
      <c r="C25" s="540"/>
      <c r="D25" s="544" t="s">
        <v>36</v>
      </c>
      <c r="E25" s="544" t="s">
        <v>35</v>
      </c>
      <c r="F25" s="222" t="s">
        <v>34</v>
      </c>
      <c r="G25" s="228" t="s">
        <v>2</v>
      </c>
    </row>
    <row r="26" spans="1:7" x14ac:dyDescent="0.2">
      <c r="A26" s="536"/>
      <c r="B26" s="541"/>
      <c r="C26" s="542"/>
      <c r="D26" s="545"/>
      <c r="E26" s="545"/>
      <c r="F26" s="2" t="s">
        <v>33</v>
      </c>
      <c r="G26" s="2" t="s">
        <v>11</v>
      </c>
    </row>
    <row r="27" spans="1:7" ht="16.5" customHeight="1" x14ac:dyDescent="0.2">
      <c r="A27" s="179" t="s">
        <v>41</v>
      </c>
      <c r="B27" s="543" t="s">
        <v>107</v>
      </c>
      <c r="C27" s="538"/>
      <c r="D27" s="59" t="s">
        <v>30</v>
      </c>
      <c r="E27" s="60" t="s">
        <v>130</v>
      </c>
      <c r="F27" s="61">
        <v>2</v>
      </c>
      <c r="G27" s="177">
        <f>+PP_SON_PE32_SD_hrib!F9</f>
        <v>880</v>
      </c>
    </row>
    <row r="28" spans="1:7" ht="16.5" customHeight="1" x14ac:dyDescent="0.2">
      <c r="A28" s="179"/>
      <c r="B28" s="224"/>
      <c r="C28" s="225"/>
      <c r="D28" s="59"/>
      <c r="E28" s="60"/>
      <c r="F28" s="61"/>
      <c r="G28" s="177"/>
    </row>
    <row r="29" spans="1:7" x14ac:dyDescent="0.2">
      <c r="A29" s="534" t="s">
        <v>131</v>
      </c>
      <c r="B29" s="534"/>
      <c r="C29" s="534"/>
      <c r="D29" s="534"/>
      <c r="E29" s="534"/>
      <c r="F29" s="534"/>
      <c r="G29" s="176">
        <f>SUM(G27:G27)</f>
        <v>880</v>
      </c>
    </row>
    <row r="30" spans="1:7" x14ac:dyDescent="0.2">
      <c r="A30" s="3"/>
      <c r="B30" s="224"/>
      <c r="C30" s="225"/>
      <c r="D30" s="59"/>
      <c r="E30" s="60"/>
      <c r="F30" s="61"/>
      <c r="G30" s="195"/>
    </row>
    <row r="31" spans="1:7" x14ac:dyDescent="0.2">
      <c r="A31" s="175"/>
      <c r="B31" s="175"/>
      <c r="C31" s="175"/>
      <c r="D31" s="175"/>
      <c r="E31" s="175"/>
      <c r="F31" s="175"/>
      <c r="G31" s="174"/>
    </row>
    <row r="32" spans="1:7" x14ac:dyDescent="0.2">
      <c r="A32" s="175"/>
      <c r="B32" s="175"/>
      <c r="C32" s="175"/>
      <c r="D32" s="175"/>
      <c r="E32" s="175"/>
      <c r="F32" s="175"/>
      <c r="G32" s="174"/>
    </row>
    <row r="33" spans="1:7" ht="11.65" customHeight="1" x14ac:dyDescent="0.2">
      <c r="A33" s="529" t="s">
        <v>161</v>
      </c>
      <c r="B33" s="530"/>
      <c r="C33" s="530"/>
      <c r="D33" s="530"/>
      <c r="E33" s="530"/>
      <c r="F33" s="530"/>
      <c r="G33" s="531"/>
    </row>
    <row r="34" spans="1:7" ht="26.25" customHeight="1" x14ac:dyDescent="0.2">
      <c r="A34" s="535" t="s">
        <v>13</v>
      </c>
      <c r="B34" s="539" t="s">
        <v>37</v>
      </c>
      <c r="C34" s="540"/>
      <c r="D34" s="544" t="s">
        <v>36</v>
      </c>
      <c r="E34" s="544" t="s">
        <v>35</v>
      </c>
      <c r="F34" s="222" t="s">
        <v>45</v>
      </c>
      <c r="G34" s="228" t="s">
        <v>2</v>
      </c>
    </row>
    <row r="35" spans="1:7" x14ac:dyDescent="0.2">
      <c r="A35" s="536"/>
      <c r="B35" s="541"/>
      <c r="C35" s="542"/>
      <c r="D35" s="545"/>
      <c r="E35" s="545"/>
      <c r="F35" s="2" t="s">
        <v>3</v>
      </c>
      <c r="G35" s="2" t="s">
        <v>11</v>
      </c>
    </row>
    <row r="36" spans="1:7" x14ac:dyDescent="0.2">
      <c r="A36" s="179" t="s">
        <v>40</v>
      </c>
      <c r="B36" s="543" t="s">
        <v>295</v>
      </c>
      <c r="C36" s="538"/>
      <c r="D36" s="59" t="s">
        <v>30</v>
      </c>
      <c r="E36" s="15" t="s">
        <v>148</v>
      </c>
      <c r="F36" s="15">
        <v>55</v>
      </c>
      <c r="G36" s="180">
        <f>+'SP 10256_SD'!F72</f>
        <v>0</v>
      </c>
    </row>
    <row r="37" spans="1:7" x14ac:dyDescent="0.2">
      <c r="A37" s="179" t="s">
        <v>32</v>
      </c>
      <c r="B37" s="543" t="s">
        <v>294</v>
      </c>
      <c r="C37" s="538"/>
      <c r="D37" s="59" t="s">
        <v>30</v>
      </c>
      <c r="E37" s="15" t="s">
        <v>148</v>
      </c>
      <c r="F37" s="15">
        <v>4</v>
      </c>
      <c r="G37" s="180">
        <f>+'SP 10255_SD'!F62</f>
        <v>0</v>
      </c>
    </row>
    <row r="38" spans="1:7" x14ac:dyDescent="0.2">
      <c r="A38" s="179"/>
      <c r="B38" s="224"/>
      <c r="C38" s="225"/>
      <c r="D38" s="59"/>
      <c r="E38" s="15"/>
      <c r="F38" s="15"/>
      <c r="G38" s="180"/>
    </row>
    <row r="39" spans="1:7" x14ac:dyDescent="0.2">
      <c r="A39" s="534" t="s">
        <v>28</v>
      </c>
      <c r="B39" s="534"/>
      <c r="C39" s="534"/>
      <c r="D39" s="534"/>
      <c r="E39" s="534"/>
      <c r="F39" s="534"/>
      <c r="G39" s="176">
        <f>SUM(G36:G37)</f>
        <v>0</v>
      </c>
    </row>
    <row r="40" spans="1:7" x14ac:dyDescent="0.2">
      <c r="A40" s="16"/>
      <c r="B40" s="16"/>
      <c r="C40" s="16"/>
      <c r="D40" s="16"/>
      <c r="E40" s="16"/>
      <c r="F40" s="16"/>
      <c r="G40" s="8"/>
    </row>
    <row r="41" spans="1:7" x14ac:dyDescent="0.2">
      <c r="A41" s="16"/>
      <c r="B41" s="16"/>
      <c r="C41" s="16"/>
      <c r="D41" s="16"/>
      <c r="E41" s="16"/>
      <c r="F41" s="16"/>
      <c r="G41" s="8"/>
    </row>
  </sheetData>
  <sheetProtection algorithmName="SHA-512" hashValue="wp/Slep4s942z7B3oovfHGDuFVGk9em/Vq4DYvjQS/K0sHb6tI1ukzMXCHd4ExhBc3IV7mh9JbcD37QKCu+eWg==" saltValue="jTRBSJxhXarb/I8DINVdLg==" spinCount="100000" sheet="1" objects="1" scenarios="1"/>
  <mergeCells count="30">
    <mergeCell ref="B34:C35"/>
    <mergeCell ref="D34:D35"/>
    <mergeCell ref="E34:E35"/>
    <mergeCell ref="A25:A26"/>
    <mergeCell ref="B25:C26"/>
    <mergeCell ref="D25:D26"/>
    <mergeCell ref="E25:E26"/>
    <mergeCell ref="A39:F39"/>
    <mergeCell ref="A16:G16"/>
    <mergeCell ref="A17:A18"/>
    <mergeCell ref="B17:C18"/>
    <mergeCell ref="D17:D18"/>
    <mergeCell ref="E17:E18"/>
    <mergeCell ref="B19:C19"/>
    <mergeCell ref="B20:C20"/>
    <mergeCell ref="A21:F21"/>
    <mergeCell ref="A24:G24"/>
    <mergeCell ref="B37:C37"/>
    <mergeCell ref="B27:C27"/>
    <mergeCell ref="A29:F29"/>
    <mergeCell ref="B36:C36"/>
    <mergeCell ref="A33:G33"/>
    <mergeCell ref="A34:A35"/>
    <mergeCell ref="B9:F9"/>
    <mergeCell ref="B11:F11"/>
    <mergeCell ref="A2:G2"/>
    <mergeCell ref="A3:G3"/>
    <mergeCell ref="B5:F5"/>
    <mergeCell ref="B7:F7"/>
    <mergeCell ref="B8:F8"/>
  </mergeCells>
  <pageMargins left="0.78740157480314965" right="0.27559055118110237" top="0.86614173228346458" bottom="0.74803149606299213" header="0.31496062992125984" footer="0.31496062992125984"/>
  <pageSetup paperSize="9" orientation="portrait" r:id="rId1"/>
  <headerFooter alignWithMargins="0">
    <oddHeader>&amp;L&amp;"Arial,Navadno"&amp;8ENERGETIKA LJUBLJANA d.o.o.
SEKTOR ZA INVESTICIJE IN RAZVOJ - SLUŽBA ZA PROJEKTIRANJE
št. projekta: N 10201/22076
 &amp;RJPE-SIR-28/23</oddHeader>
    <oddFooter>&amp;C&amp;"Arial,Navadno"&amp;P /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F77"/>
  <sheetViews>
    <sheetView topLeftCell="A40" zoomScaleNormal="100" zoomScaleSheetLayoutView="100" workbookViewId="0">
      <selection activeCell="O70" sqref="O70"/>
    </sheetView>
  </sheetViews>
  <sheetFormatPr defaultColWidth="9.140625" defaultRowHeight="12.75" x14ac:dyDescent="0.2"/>
  <cols>
    <col min="1" max="1" width="5.7109375" style="65" customWidth="1"/>
    <col min="2" max="2" width="50.7109375" style="21" customWidth="1"/>
    <col min="3" max="3" width="7.7109375" style="64" customWidth="1"/>
    <col min="4" max="4" width="4.7109375" style="62" customWidth="1"/>
    <col min="5" max="5" width="11.7109375" style="63" customWidth="1"/>
    <col min="6" max="6" width="12.7109375" style="63" customWidth="1"/>
    <col min="7" max="16384" width="9.140625" style="62"/>
  </cols>
  <sheetData>
    <row r="1" spans="1:6" x14ac:dyDescent="0.2">
      <c r="A1" s="110" t="s">
        <v>86</v>
      </c>
      <c r="B1" s="111" t="s">
        <v>4</v>
      </c>
      <c r="C1" s="109"/>
      <c r="D1" s="108"/>
      <c r="E1" s="107"/>
      <c r="F1" s="107"/>
    </row>
    <row r="2" spans="1:6" x14ac:dyDescent="0.2">
      <c r="A2" s="110" t="s">
        <v>85</v>
      </c>
      <c r="B2" s="111" t="s">
        <v>18</v>
      </c>
      <c r="C2" s="109"/>
      <c r="D2" s="108"/>
      <c r="E2" s="107"/>
      <c r="F2" s="107"/>
    </row>
    <row r="3" spans="1:6" x14ac:dyDescent="0.2">
      <c r="A3" s="110" t="s">
        <v>44</v>
      </c>
      <c r="B3" s="27" t="s">
        <v>300</v>
      </c>
      <c r="C3" s="109"/>
      <c r="D3" s="108"/>
      <c r="E3" s="107"/>
      <c r="F3" s="107"/>
    </row>
    <row r="4" spans="1:6" x14ac:dyDescent="0.2">
      <c r="A4" s="110"/>
      <c r="B4" s="27" t="s">
        <v>299</v>
      </c>
      <c r="C4" s="109"/>
      <c r="D4" s="108"/>
      <c r="E4" s="107"/>
      <c r="F4" s="107"/>
    </row>
    <row r="5" spans="1:6" s="21" customFormat="1" ht="76.5" x14ac:dyDescent="0.2">
      <c r="A5" s="28" t="s">
        <v>0</v>
      </c>
      <c r="B5" s="106" t="s">
        <v>7</v>
      </c>
      <c r="C5" s="29" t="s">
        <v>5</v>
      </c>
      <c r="D5" s="29" t="s">
        <v>6</v>
      </c>
      <c r="E5" s="30" t="s">
        <v>9</v>
      </c>
      <c r="F5" s="30" t="s">
        <v>10</v>
      </c>
    </row>
    <row r="6" spans="1:6" x14ac:dyDescent="0.2">
      <c r="A6" s="89"/>
      <c r="B6" s="22"/>
      <c r="C6" s="98"/>
      <c r="D6" s="87"/>
      <c r="E6" s="99"/>
      <c r="F6" s="99"/>
    </row>
    <row r="7" spans="1:6" x14ac:dyDescent="0.2">
      <c r="A7" s="83">
        <f>COUNT($A$6:A6)+1</f>
        <v>1</v>
      </c>
      <c r="B7" s="84" t="s">
        <v>84</v>
      </c>
      <c r="C7" s="25"/>
      <c r="D7" s="81"/>
      <c r="E7" s="77"/>
      <c r="F7" s="77"/>
    </row>
    <row r="8" spans="1:6" ht="25.5" x14ac:dyDescent="0.2">
      <c r="A8" s="83"/>
      <c r="B8" s="105" t="s">
        <v>83</v>
      </c>
      <c r="C8" s="25"/>
      <c r="D8" s="81"/>
      <c r="E8" s="77"/>
      <c r="F8" s="77"/>
    </row>
    <row r="9" spans="1:6" ht="14.25" x14ac:dyDescent="0.2">
      <c r="A9" s="83"/>
      <c r="B9" s="102" t="s">
        <v>82</v>
      </c>
      <c r="C9" s="25">
        <v>215</v>
      </c>
      <c r="D9" s="93" t="s">
        <v>8</v>
      </c>
      <c r="E9" s="92"/>
      <c r="F9" s="76">
        <f>C9*E9</f>
        <v>0</v>
      </c>
    </row>
    <row r="10" spans="1:6" x14ac:dyDescent="0.2">
      <c r="A10" s="91"/>
      <c r="B10" s="101"/>
      <c r="C10" s="26"/>
      <c r="D10" s="104"/>
      <c r="E10" s="72"/>
      <c r="F10" s="72"/>
    </row>
    <row r="11" spans="1:6" x14ac:dyDescent="0.2">
      <c r="A11" s="89"/>
      <c r="B11" s="100"/>
      <c r="C11" s="98"/>
      <c r="D11" s="103"/>
      <c r="E11" s="86"/>
      <c r="F11" s="86"/>
    </row>
    <row r="12" spans="1:6" ht="14.25" x14ac:dyDescent="0.2">
      <c r="A12" s="85">
        <f>COUNT($A$6:A11)+1</f>
        <v>2</v>
      </c>
      <c r="B12" s="84" t="s">
        <v>81</v>
      </c>
      <c r="C12" s="25"/>
      <c r="D12" s="81"/>
      <c r="E12" s="77"/>
      <c r="F12" s="77"/>
    </row>
    <row r="13" spans="1:6" ht="14.25" x14ac:dyDescent="0.2">
      <c r="A13" s="83"/>
      <c r="B13" s="94" t="s">
        <v>80</v>
      </c>
      <c r="C13" s="25"/>
      <c r="D13" s="81"/>
      <c r="E13" s="77"/>
      <c r="F13" s="77"/>
    </row>
    <row r="14" spans="1:6" x14ac:dyDescent="0.2">
      <c r="A14" s="83"/>
      <c r="B14" s="102" t="s">
        <v>77</v>
      </c>
      <c r="C14" s="25">
        <v>2</v>
      </c>
      <c r="D14" s="81" t="s">
        <v>1</v>
      </c>
      <c r="E14" s="56"/>
      <c r="F14" s="76">
        <f>C14*E14</f>
        <v>0</v>
      </c>
    </row>
    <row r="15" spans="1:6" x14ac:dyDescent="0.2">
      <c r="A15" s="91"/>
      <c r="B15" s="101"/>
      <c r="C15" s="26"/>
      <c r="D15" s="73"/>
      <c r="E15" s="72"/>
      <c r="F15" s="72"/>
    </row>
    <row r="16" spans="1:6" x14ac:dyDescent="0.2">
      <c r="A16" s="89"/>
      <c r="B16" s="22"/>
      <c r="C16" s="98"/>
      <c r="D16" s="87"/>
      <c r="E16" s="99"/>
      <c r="F16" s="99"/>
    </row>
    <row r="17" spans="1:6" x14ac:dyDescent="0.2">
      <c r="A17" s="85">
        <f>COUNT($A$6:A16)+1</f>
        <v>3</v>
      </c>
      <c r="B17" s="84" t="s">
        <v>120</v>
      </c>
      <c r="C17" s="25"/>
      <c r="D17" s="81"/>
      <c r="E17" s="77"/>
      <c r="F17" s="77"/>
    </row>
    <row r="18" spans="1:6" x14ac:dyDescent="0.2">
      <c r="A18" s="83"/>
      <c r="B18" s="94" t="s">
        <v>119</v>
      </c>
      <c r="C18" s="25"/>
      <c r="D18" s="81"/>
      <c r="E18" s="77"/>
      <c r="F18" s="77"/>
    </row>
    <row r="19" spans="1:6" x14ac:dyDescent="0.2">
      <c r="A19" s="83"/>
      <c r="B19" s="102" t="s">
        <v>298</v>
      </c>
      <c r="C19" s="25">
        <v>1</v>
      </c>
      <c r="D19" s="81" t="s">
        <v>1</v>
      </c>
      <c r="E19" s="56"/>
      <c r="F19" s="76">
        <f>C19*E19</f>
        <v>0</v>
      </c>
    </row>
    <row r="20" spans="1:6" x14ac:dyDescent="0.2">
      <c r="A20" s="91"/>
      <c r="B20" s="101"/>
      <c r="C20" s="26"/>
      <c r="D20" s="73"/>
      <c r="E20" s="72"/>
      <c r="F20" s="72"/>
    </row>
    <row r="21" spans="1:6" x14ac:dyDescent="0.2">
      <c r="A21" s="89"/>
      <c r="B21" s="22"/>
      <c r="C21" s="98"/>
      <c r="D21" s="87"/>
      <c r="E21" s="99"/>
      <c r="F21" s="99"/>
    </row>
    <row r="22" spans="1:6" x14ac:dyDescent="0.2">
      <c r="A22" s="85">
        <f>COUNT($A$6:A19)+1</f>
        <v>4</v>
      </c>
      <c r="B22" s="84" t="s">
        <v>76</v>
      </c>
      <c r="C22" s="25"/>
      <c r="D22" s="81"/>
      <c r="E22" s="77"/>
      <c r="F22" s="77"/>
    </row>
    <row r="23" spans="1:6" x14ac:dyDescent="0.2">
      <c r="A23" s="83"/>
      <c r="B23" s="94" t="s">
        <v>75</v>
      </c>
      <c r="C23" s="25"/>
      <c r="D23" s="81"/>
      <c r="E23" s="77"/>
      <c r="F23" s="77"/>
    </row>
    <row r="24" spans="1:6" x14ac:dyDescent="0.2">
      <c r="A24" s="83"/>
      <c r="B24" s="102" t="s">
        <v>72</v>
      </c>
      <c r="C24" s="25">
        <v>2</v>
      </c>
      <c r="D24" s="81" t="s">
        <v>1</v>
      </c>
      <c r="E24" s="56"/>
      <c r="F24" s="76">
        <f>C24*E24</f>
        <v>0</v>
      </c>
    </row>
    <row r="25" spans="1:6" x14ac:dyDescent="0.2">
      <c r="A25" s="91"/>
      <c r="B25" s="101"/>
      <c r="C25" s="26"/>
      <c r="D25" s="73"/>
      <c r="E25" s="72"/>
      <c r="F25" s="72"/>
    </row>
    <row r="26" spans="1:6" x14ac:dyDescent="0.2">
      <c r="A26" s="89"/>
      <c r="B26" s="22"/>
      <c r="C26" s="98"/>
      <c r="D26" s="87"/>
      <c r="E26" s="99"/>
      <c r="F26" s="99"/>
    </row>
    <row r="27" spans="1:6" x14ac:dyDescent="0.2">
      <c r="A27" s="85">
        <f>COUNT($A$6:A26)+1</f>
        <v>5</v>
      </c>
      <c r="B27" s="84" t="s">
        <v>74</v>
      </c>
      <c r="C27" s="25"/>
      <c r="D27" s="81"/>
      <c r="E27" s="77"/>
      <c r="F27" s="77"/>
    </row>
    <row r="28" spans="1:6" ht="25.5" x14ac:dyDescent="0.2">
      <c r="A28" s="83"/>
      <c r="B28" s="94" t="s">
        <v>73</v>
      </c>
      <c r="C28" s="25"/>
      <c r="D28" s="81"/>
      <c r="E28" s="77"/>
      <c r="F28" s="77"/>
    </row>
    <row r="29" spans="1:6" x14ac:dyDescent="0.2">
      <c r="A29" s="83"/>
      <c r="B29" s="102" t="s">
        <v>72</v>
      </c>
      <c r="C29" s="25">
        <v>25</v>
      </c>
      <c r="D29" s="81" t="s">
        <v>1</v>
      </c>
      <c r="E29" s="56"/>
      <c r="F29" s="76">
        <f>C29*E29</f>
        <v>0</v>
      </c>
    </row>
    <row r="30" spans="1:6" x14ac:dyDescent="0.2">
      <c r="A30" s="83"/>
      <c r="B30" s="102" t="s">
        <v>118</v>
      </c>
      <c r="C30" s="25">
        <v>2</v>
      </c>
      <c r="D30" s="81" t="s">
        <v>1</v>
      </c>
      <c r="E30" s="56"/>
      <c r="F30" s="76">
        <f>C30*E30</f>
        <v>0</v>
      </c>
    </row>
    <row r="31" spans="1:6" x14ac:dyDescent="0.2">
      <c r="A31" s="91"/>
      <c r="B31" s="101"/>
      <c r="C31" s="26"/>
      <c r="D31" s="73"/>
      <c r="E31" s="72"/>
      <c r="F31" s="72"/>
    </row>
    <row r="32" spans="1:6" x14ac:dyDescent="0.2">
      <c r="A32" s="89"/>
      <c r="B32" s="100"/>
      <c r="C32" s="98"/>
      <c r="D32" s="87"/>
      <c r="E32" s="86"/>
      <c r="F32" s="86"/>
    </row>
    <row r="33" spans="1:6" x14ac:dyDescent="0.2">
      <c r="A33" s="85">
        <f>COUNT($A$6:A32)+1</f>
        <v>6</v>
      </c>
      <c r="B33" s="84" t="s">
        <v>116</v>
      </c>
      <c r="C33" s="25"/>
      <c r="D33" s="81"/>
      <c r="E33" s="77"/>
      <c r="F33" s="77"/>
    </row>
    <row r="34" spans="1:6" ht="38.25" x14ac:dyDescent="0.2">
      <c r="A34" s="83"/>
      <c r="B34" s="94" t="s">
        <v>115</v>
      </c>
      <c r="C34" s="25"/>
      <c r="D34" s="81"/>
      <c r="E34" s="77"/>
      <c r="F34" s="77"/>
    </row>
    <row r="35" spans="1:6" x14ac:dyDescent="0.2">
      <c r="A35" s="83"/>
      <c r="B35" s="102" t="s">
        <v>77</v>
      </c>
      <c r="C35" s="25">
        <v>1</v>
      </c>
      <c r="D35" s="81" t="s">
        <v>1</v>
      </c>
      <c r="E35" s="56"/>
      <c r="F35" s="76">
        <f>C35*E35</f>
        <v>0</v>
      </c>
    </row>
    <row r="36" spans="1:6" x14ac:dyDescent="0.2">
      <c r="A36" s="91"/>
      <c r="B36" s="101"/>
      <c r="C36" s="26"/>
      <c r="D36" s="73"/>
      <c r="E36" s="72"/>
      <c r="F36" s="72"/>
    </row>
    <row r="37" spans="1:6" x14ac:dyDescent="0.2">
      <c r="A37" s="89"/>
      <c r="B37" s="100"/>
      <c r="C37" s="98"/>
      <c r="D37" s="87"/>
      <c r="E37" s="86"/>
      <c r="F37" s="86"/>
    </row>
    <row r="38" spans="1:6" x14ac:dyDescent="0.2">
      <c r="A38" s="85">
        <f>COUNT($A$6:A37)+1</f>
        <v>7</v>
      </c>
      <c r="B38" s="84" t="s">
        <v>68</v>
      </c>
      <c r="C38" s="25"/>
      <c r="D38" s="81"/>
      <c r="E38" s="77"/>
      <c r="F38" s="77"/>
    </row>
    <row r="39" spans="1:6" ht="25.5" x14ac:dyDescent="0.2">
      <c r="A39" s="83"/>
      <c r="B39" s="94" t="s">
        <v>67</v>
      </c>
      <c r="C39" s="25"/>
      <c r="D39" s="81"/>
      <c r="E39" s="77"/>
      <c r="F39" s="77"/>
    </row>
    <row r="40" spans="1:6" x14ac:dyDescent="0.2">
      <c r="A40" s="83"/>
      <c r="B40" s="49" t="s">
        <v>66</v>
      </c>
      <c r="C40" s="25">
        <v>1</v>
      </c>
      <c r="D40" s="81" t="s">
        <v>1</v>
      </c>
      <c r="E40" s="56"/>
      <c r="F40" s="76">
        <f>C40*E40</f>
        <v>0</v>
      </c>
    </row>
    <row r="41" spans="1:6" x14ac:dyDescent="0.2">
      <c r="A41" s="91"/>
      <c r="B41" s="48"/>
      <c r="C41" s="26"/>
      <c r="D41" s="73"/>
      <c r="E41" s="72"/>
      <c r="F41" s="72"/>
    </row>
    <row r="42" spans="1:6" s="1" customFormat="1" x14ac:dyDescent="0.2">
      <c r="A42" s="97"/>
      <c r="B42" s="96"/>
      <c r="C42" s="25"/>
      <c r="D42" s="95"/>
      <c r="E42" s="23"/>
      <c r="F42" s="23"/>
    </row>
    <row r="43" spans="1:6" s="1" customFormat="1" x14ac:dyDescent="0.2">
      <c r="A43" s="53">
        <f>COUNT($A$6:A41)+1</f>
        <v>8</v>
      </c>
      <c r="B43" s="54" t="s">
        <v>61</v>
      </c>
      <c r="C43" s="25"/>
      <c r="D43" s="17"/>
      <c r="E43" s="23"/>
      <c r="F43" s="55"/>
    </row>
    <row r="44" spans="1:6" s="1" customFormat="1" ht="38.25" x14ac:dyDescent="0.2">
      <c r="A44" s="97"/>
      <c r="B44" s="24" t="s">
        <v>60</v>
      </c>
      <c r="C44" s="25"/>
      <c r="D44" s="17"/>
      <c r="E44" s="23"/>
      <c r="F44" s="55"/>
    </row>
    <row r="45" spans="1:6" s="1" customFormat="1" x14ac:dyDescent="0.2">
      <c r="A45" s="97"/>
      <c r="B45" s="24" t="s">
        <v>59</v>
      </c>
      <c r="C45" s="25">
        <v>3</v>
      </c>
      <c r="D45" s="17" t="s">
        <v>1</v>
      </c>
      <c r="E45" s="56"/>
      <c r="F45" s="23">
        <f>C45*E45</f>
        <v>0</v>
      </c>
    </row>
    <row r="46" spans="1:6" s="1" customFormat="1" x14ac:dyDescent="0.2">
      <c r="A46" s="97"/>
      <c r="B46" s="96"/>
      <c r="C46" s="25"/>
      <c r="D46" s="95"/>
      <c r="E46" s="23"/>
      <c r="F46" s="23"/>
    </row>
    <row r="47" spans="1:6" s="1" customFormat="1" x14ac:dyDescent="0.2">
      <c r="A47" s="209"/>
      <c r="B47" s="208"/>
      <c r="C47" s="207"/>
      <c r="D47" s="206"/>
      <c r="E47" s="173"/>
      <c r="F47" s="205"/>
    </row>
    <row r="48" spans="1:6" x14ac:dyDescent="0.2">
      <c r="A48" s="85">
        <f>COUNT($A$6:A47)+1</f>
        <v>9</v>
      </c>
      <c r="B48" s="204" t="s">
        <v>142</v>
      </c>
      <c r="C48" s="203"/>
      <c r="D48" s="202"/>
      <c r="E48" s="76"/>
      <c r="F48" s="201"/>
    </row>
    <row r="49" spans="1:6" ht="25.5" x14ac:dyDescent="0.2">
      <c r="A49" s="83"/>
      <c r="B49" s="94" t="s">
        <v>141</v>
      </c>
      <c r="C49" s="79"/>
      <c r="D49" s="81"/>
      <c r="E49" s="77"/>
      <c r="F49" s="76"/>
    </row>
    <row r="50" spans="1:6" x14ac:dyDescent="0.2">
      <c r="A50" s="83"/>
      <c r="B50" s="49"/>
      <c r="C50" s="79">
        <v>0</v>
      </c>
      <c r="D50" s="81" t="s">
        <v>1</v>
      </c>
      <c r="E50" s="92"/>
      <c r="F50" s="76">
        <f>C50*E50</f>
        <v>0</v>
      </c>
    </row>
    <row r="51" spans="1:6" x14ac:dyDescent="0.2">
      <c r="A51" s="91"/>
      <c r="B51" s="48"/>
      <c r="C51" s="74"/>
      <c r="D51" s="73"/>
      <c r="E51" s="72"/>
      <c r="F51" s="72"/>
    </row>
    <row r="52" spans="1:6" x14ac:dyDescent="0.2">
      <c r="A52" s="89"/>
      <c r="B52" s="22"/>
      <c r="C52" s="88"/>
      <c r="D52" s="87"/>
      <c r="E52" s="86"/>
      <c r="F52" s="86"/>
    </row>
    <row r="53" spans="1:6" x14ac:dyDescent="0.2">
      <c r="A53" s="85">
        <f>COUNT($A$6:A50)+1</f>
        <v>10</v>
      </c>
      <c r="B53" s="84" t="s">
        <v>58</v>
      </c>
      <c r="C53" s="79"/>
      <c r="D53" s="81"/>
      <c r="E53" s="77"/>
      <c r="F53" s="76"/>
    </row>
    <row r="54" spans="1:6" ht="25.5" x14ac:dyDescent="0.2">
      <c r="A54" s="83"/>
      <c r="B54" s="94" t="s">
        <v>57</v>
      </c>
      <c r="C54" s="79"/>
      <c r="D54" s="81"/>
      <c r="E54" s="77"/>
      <c r="F54" s="76"/>
    </row>
    <row r="55" spans="1:6" ht="14.25" x14ac:dyDescent="0.2">
      <c r="A55" s="83"/>
      <c r="B55" s="49"/>
      <c r="C55" s="79">
        <v>215</v>
      </c>
      <c r="D55" s="93" t="s">
        <v>8</v>
      </c>
      <c r="E55" s="92"/>
      <c r="F55" s="76">
        <f>C55*E55</f>
        <v>0</v>
      </c>
    </row>
    <row r="56" spans="1:6" x14ac:dyDescent="0.2">
      <c r="A56" s="91"/>
      <c r="B56" s="48"/>
      <c r="C56" s="74"/>
      <c r="D56" s="73"/>
      <c r="E56" s="90"/>
      <c r="F56" s="72"/>
    </row>
    <row r="57" spans="1:6" x14ac:dyDescent="0.2">
      <c r="A57" s="89"/>
      <c r="B57" s="22"/>
      <c r="C57" s="88"/>
      <c r="D57" s="87"/>
      <c r="E57" s="99"/>
      <c r="F57" s="86"/>
    </row>
    <row r="58" spans="1:6" x14ac:dyDescent="0.2">
      <c r="A58" s="85">
        <f>COUNT($A$6:A56)+1</f>
        <v>11</v>
      </c>
      <c r="B58" s="84" t="s">
        <v>174</v>
      </c>
      <c r="C58" s="79"/>
      <c r="D58" s="81"/>
      <c r="E58" s="77"/>
      <c r="F58" s="76"/>
    </row>
    <row r="59" spans="1:6" x14ac:dyDescent="0.2">
      <c r="A59" s="83"/>
      <c r="B59" s="94" t="s">
        <v>173</v>
      </c>
      <c r="C59" s="79"/>
      <c r="D59" s="81"/>
      <c r="E59" s="77"/>
      <c r="F59" s="76"/>
    </row>
    <row r="60" spans="1:6" x14ac:dyDescent="0.2">
      <c r="A60" s="83"/>
      <c r="B60" s="49"/>
      <c r="C60" s="79"/>
      <c r="D60" s="78">
        <v>0</v>
      </c>
      <c r="E60" s="77"/>
      <c r="F60" s="76">
        <f>D60*(SUM(F6:F55))</f>
        <v>0</v>
      </c>
    </row>
    <row r="61" spans="1:6" x14ac:dyDescent="0.2">
      <c r="A61" s="91"/>
      <c r="B61" s="48"/>
      <c r="C61" s="74"/>
      <c r="D61" s="233"/>
      <c r="E61" s="90"/>
      <c r="F61" s="72"/>
    </row>
    <row r="62" spans="1:6" x14ac:dyDescent="0.2">
      <c r="A62" s="89"/>
      <c r="B62" s="22"/>
      <c r="C62" s="88"/>
      <c r="D62" s="87"/>
      <c r="E62" s="99"/>
      <c r="F62" s="86"/>
    </row>
    <row r="63" spans="1:6" x14ac:dyDescent="0.2">
      <c r="A63" s="85">
        <f>COUNT($A$6:A62)+1</f>
        <v>12</v>
      </c>
      <c r="B63" s="84" t="s">
        <v>172</v>
      </c>
      <c r="C63" s="79"/>
      <c r="D63" s="81"/>
      <c r="E63" s="77"/>
      <c r="F63" s="76"/>
    </row>
    <row r="64" spans="1:6" x14ac:dyDescent="0.2">
      <c r="A64" s="83"/>
      <c r="B64" s="94" t="s">
        <v>171</v>
      </c>
      <c r="C64" s="79"/>
      <c r="D64" s="81"/>
      <c r="E64" s="77"/>
      <c r="F64" s="77"/>
    </row>
    <row r="65" spans="1:6" x14ac:dyDescent="0.2">
      <c r="A65" s="83"/>
      <c r="B65" s="49"/>
      <c r="C65" s="79"/>
      <c r="D65" s="78">
        <v>0</v>
      </c>
      <c r="E65" s="76"/>
      <c r="F65" s="76">
        <f>D65*(SUM(F6:F55))</f>
        <v>0</v>
      </c>
    </row>
    <row r="66" spans="1:6" x14ac:dyDescent="0.2">
      <c r="A66" s="91"/>
      <c r="B66" s="48"/>
      <c r="C66" s="74"/>
      <c r="D66" s="73"/>
      <c r="E66" s="90"/>
      <c r="F66" s="72"/>
    </row>
    <row r="67" spans="1:6" x14ac:dyDescent="0.2">
      <c r="A67" s="89"/>
      <c r="B67" s="22"/>
      <c r="C67" s="88"/>
      <c r="D67" s="87"/>
      <c r="E67" s="99"/>
      <c r="F67" s="86"/>
    </row>
    <row r="68" spans="1:6" x14ac:dyDescent="0.2">
      <c r="A68" s="85">
        <f>COUNT($A$6:A66)+1</f>
        <v>13</v>
      </c>
      <c r="B68" s="84" t="s">
        <v>170</v>
      </c>
      <c r="C68" s="79"/>
      <c r="D68" s="81"/>
      <c r="E68" s="77"/>
      <c r="F68" s="76"/>
    </row>
    <row r="69" spans="1:6" ht="25.5" x14ac:dyDescent="0.2">
      <c r="A69" s="83"/>
      <c r="B69" s="94" t="s">
        <v>460</v>
      </c>
      <c r="C69" s="79"/>
      <c r="D69" s="81"/>
      <c r="E69" s="77"/>
      <c r="F69" s="77"/>
    </row>
    <row r="70" spans="1:6" x14ac:dyDescent="0.2">
      <c r="A70" s="83"/>
      <c r="B70" s="49"/>
      <c r="C70" s="79"/>
      <c r="D70" s="78">
        <v>0.02</v>
      </c>
      <c r="E70" s="76"/>
      <c r="F70" s="76">
        <f>D70*(SUM(F6:F55))</f>
        <v>0</v>
      </c>
    </row>
    <row r="71" spans="1:6" x14ac:dyDescent="0.2">
      <c r="A71" s="91"/>
      <c r="B71" s="48"/>
      <c r="C71" s="74"/>
      <c r="D71" s="73"/>
      <c r="E71" s="72"/>
      <c r="F71" s="72"/>
    </row>
    <row r="72" spans="1:6" x14ac:dyDescent="0.2">
      <c r="A72" s="89"/>
      <c r="B72" s="22"/>
      <c r="C72" s="88"/>
      <c r="D72" s="87"/>
      <c r="E72" s="86"/>
      <c r="F72" s="86"/>
    </row>
    <row r="73" spans="1:6" x14ac:dyDescent="0.2">
      <c r="A73" s="85">
        <f>COUNT($A$6:A71)+1</f>
        <v>14</v>
      </c>
      <c r="B73" s="84" t="s">
        <v>56</v>
      </c>
      <c r="C73" s="79"/>
      <c r="D73" s="81"/>
      <c r="E73" s="76"/>
      <c r="F73" s="76"/>
    </row>
    <row r="74" spans="1:6" ht="38.25" x14ac:dyDescent="0.2">
      <c r="A74" s="83"/>
      <c r="B74" s="82" t="s">
        <v>55</v>
      </c>
      <c r="C74" s="79"/>
      <c r="D74" s="81"/>
      <c r="E74" s="77"/>
      <c r="F74" s="76"/>
    </row>
    <row r="75" spans="1:6" x14ac:dyDescent="0.2">
      <c r="A75" s="80"/>
      <c r="B75" s="49"/>
      <c r="C75" s="79"/>
      <c r="D75" s="78">
        <v>0.1</v>
      </c>
      <c r="E75" s="77"/>
      <c r="F75" s="76">
        <f>D75*(SUM(F6:F55))</f>
        <v>0</v>
      </c>
    </row>
    <row r="76" spans="1:6" x14ac:dyDescent="0.2">
      <c r="A76" s="75"/>
      <c r="B76" s="48"/>
      <c r="C76" s="74"/>
      <c r="D76" s="73"/>
      <c r="E76" s="72"/>
      <c r="F76" s="72"/>
    </row>
    <row r="77" spans="1:6" x14ac:dyDescent="0.2">
      <c r="A77" s="71"/>
      <c r="B77" s="70" t="s">
        <v>54</v>
      </c>
      <c r="C77" s="69"/>
      <c r="D77" s="68"/>
      <c r="E77" s="67" t="s">
        <v>12</v>
      </c>
      <c r="F77" s="66">
        <f>SUM(F6:F76)</f>
        <v>0</v>
      </c>
    </row>
  </sheetData>
  <sheetProtection password="CF65" sheet="1" objects="1" scenarios="1"/>
  <pageMargins left="0.78740157480314965" right="0.27559055118110237" top="0.86614173228346458" bottom="0.74803149606299213" header="0.31496062992125984" footer="0.31496062992125984"/>
  <pageSetup paperSize="9" orientation="portrait" r:id="rId1"/>
  <headerFooter alignWithMargins="0">
    <oddHeader>&amp;L&amp;"Arial,Navadno"&amp;8ENERGETIKA LJUBLJANA d.o.o.
SEKTOR ZA INVESTICIJE IN RAZVOJ - SLUŽBA ZA PROJEKTIRANJE
št. projekta: N 10201/22076
 &amp;RJPE-SIR-28/23</oddHeader>
    <oddFooter>&amp;C&amp;"Arial,Navadno"&amp;P /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F72"/>
  <sheetViews>
    <sheetView showGridLines="0" topLeftCell="A42" zoomScaleNormal="100" zoomScaleSheetLayoutView="100" workbookViewId="0">
      <selection activeCell="C64" sqref="C64"/>
    </sheetView>
  </sheetViews>
  <sheetFormatPr defaultColWidth="9.140625" defaultRowHeight="12.75" x14ac:dyDescent="0.2"/>
  <cols>
    <col min="1" max="1" width="5.7109375" style="65" customWidth="1"/>
    <col min="2" max="2" width="50.7109375" style="21" customWidth="1"/>
    <col min="3" max="3" width="7.7109375" style="64" customWidth="1"/>
    <col min="4" max="4" width="4.7109375" style="62" customWidth="1"/>
    <col min="5" max="5" width="11.7109375" style="63" customWidth="1"/>
    <col min="6" max="6" width="12.7109375" style="63" customWidth="1"/>
    <col min="7" max="16384" width="9.140625" style="62"/>
  </cols>
  <sheetData>
    <row r="1" spans="1:6" x14ac:dyDescent="0.2">
      <c r="A1" s="110" t="s">
        <v>86</v>
      </c>
      <c r="B1" s="111" t="s">
        <v>4</v>
      </c>
      <c r="C1" s="109"/>
      <c r="D1" s="108"/>
      <c r="E1" s="107"/>
      <c r="F1" s="107"/>
    </row>
    <row r="2" spans="1:6" x14ac:dyDescent="0.2">
      <c r="A2" s="110" t="s">
        <v>85</v>
      </c>
      <c r="B2" s="111" t="s">
        <v>18</v>
      </c>
      <c r="C2" s="109"/>
      <c r="D2" s="108"/>
      <c r="E2" s="107"/>
      <c r="F2" s="107"/>
    </row>
    <row r="3" spans="1:6" x14ac:dyDescent="0.2">
      <c r="A3" s="110" t="s">
        <v>40</v>
      </c>
      <c r="B3" s="27" t="s">
        <v>301</v>
      </c>
      <c r="C3" s="109"/>
      <c r="D3" s="108"/>
      <c r="E3" s="107"/>
      <c r="F3" s="107"/>
    </row>
    <row r="4" spans="1:6" x14ac:dyDescent="0.2">
      <c r="A4" s="110"/>
      <c r="B4" s="111"/>
      <c r="C4" s="109"/>
      <c r="D4" s="108"/>
      <c r="E4" s="107"/>
      <c r="F4" s="107"/>
    </row>
    <row r="5" spans="1:6" s="21" customFormat="1" ht="76.5" x14ac:dyDescent="0.2">
      <c r="A5" s="28" t="s">
        <v>0</v>
      </c>
      <c r="B5" s="106" t="s">
        <v>7</v>
      </c>
      <c r="C5" s="29" t="s">
        <v>5</v>
      </c>
      <c r="D5" s="29" t="s">
        <v>6</v>
      </c>
      <c r="E5" s="30" t="s">
        <v>9</v>
      </c>
      <c r="F5" s="30" t="s">
        <v>10</v>
      </c>
    </row>
    <row r="6" spans="1:6" ht="15.75" x14ac:dyDescent="0.25">
      <c r="A6" s="188">
        <v>1</v>
      </c>
      <c r="B6" s="187"/>
      <c r="C6" s="186"/>
      <c r="D6" s="185"/>
      <c r="E6" s="184"/>
      <c r="F6" s="184"/>
    </row>
    <row r="7" spans="1:6" ht="15.75" x14ac:dyDescent="0.25">
      <c r="A7" s="83">
        <f>COUNT(A6+1)</f>
        <v>1</v>
      </c>
      <c r="B7" s="84" t="s">
        <v>105</v>
      </c>
      <c r="C7" s="200"/>
      <c r="D7" s="40"/>
      <c r="E7" s="199"/>
      <c r="F7" s="199"/>
    </row>
    <row r="8" spans="1:6" ht="25.5" x14ac:dyDescent="0.2">
      <c r="A8" s="83"/>
      <c r="B8" s="105" t="s">
        <v>104</v>
      </c>
      <c r="C8" s="79"/>
      <c r="D8" s="81"/>
      <c r="E8" s="77"/>
      <c r="F8" s="77"/>
    </row>
    <row r="9" spans="1:6" ht="14.25" x14ac:dyDescent="0.2">
      <c r="A9" s="83"/>
      <c r="B9" s="102" t="s">
        <v>129</v>
      </c>
      <c r="C9" s="25">
        <v>55</v>
      </c>
      <c r="D9" s="93" t="s">
        <v>8</v>
      </c>
      <c r="E9" s="92"/>
      <c r="F9" s="76">
        <f>C9*E9</f>
        <v>0</v>
      </c>
    </row>
    <row r="10" spans="1:6" x14ac:dyDescent="0.2">
      <c r="A10" s="91"/>
      <c r="B10" s="101"/>
      <c r="C10" s="26"/>
      <c r="D10" s="104"/>
      <c r="E10" s="72"/>
      <c r="F10" s="72"/>
    </row>
    <row r="11" spans="1:6" x14ac:dyDescent="0.2">
      <c r="A11" s="89"/>
      <c r="B11" s="22"/>
      <c r="C11" s="98"/>
      <c r="D11" s="87"/>
      <c r="E11" s="99"/>
      <c r="F11" s="99"/>
    </row>
    <row r="12" spans="1:6" ht="14.25" x14ac:dyDescent="0.2">
      <c r="A12" s="85">
        <f>COUNT($A$7:A11)+1</f>
        <v>2</v>
      </c>
      <c r="B12" s="84" t="s">
        <v>79</v>
      </c>
      <c r="C12" s="25"/>
      <c r="D12" s="81"/>
      <c r="E12" s="77"/>
      <c r="F12" s="77"/>
    </row>
    <row r="13" spans="1:6" ht="14.25" x14ac:dyDescent="0.2">
      <c r="A13" s="83"/>
      <c r="B13" s="94" t="s">
        <v>78</v>
      </c>
      <c r="C13" s="25"/>
      <c r="D13" s="81"/>
      <c r="E13" s="77"/>
      <c r="F13" s="77"/>
    </row>
    <row r="14" spans="1:6" x14ac:dyDescent="0.2">
      <c r="A14" s="83"/>
      <c r="B14" s="102" t="s">
        <v>123</v>
      </c>
      <c r="C14" s="25">
        <v>1</v>
      </c>
      <c r="D14" s="81" t="s">
        <v>1</v>
      </c>
      <c r="E14" s="56"/>
      <c r="F14" s="76">
        <f>C14*E14</f>
        <v>0</v>
      </c>
    </row>
    <row r="15" spans="1:6" x14ac:dyDescent="0.2">
      <c r="A15" s="91"/>
      <c r="B15" s="101"/>
      <c r="C15" s="26"/>
      <c r="D15" s="73"/>
      <c r="E15" s="72"/>
      <c r="F15" s="72"/>
    </row>
    <row r="16" spans="1:6" x14ac:dyDescent="0.2">
      <c r="A16" s="89"/>
      <c r="B16" s="22"/>
      <c r="C16" s="98"/>
      <c r="D16" s="87"/>
      <c r="E16" s="99"/>
      <c r="F16" s="99"/>
    </row>
    <row r="17" spans="1:6" x14ac:dyDescent="0.2">
      <c r="A17" s="85">
        <f>COUNT($A$7:A16)+1</f>
        <v>3</v>
      </c>
      <c r="B17" s="84" t="s">
        <v>120</v>
      </c>
      <c r="C17" s="25"/>
      <c r="D17" s="81"/>
      <c r="E17" s="77"/>
      <c r="F17" s="77"/>
    </row>
    <row r="18" spans="1:6" x14ac:dyDescent="0.2">
      <c r="A18" s="83"/>
      <c r="B18" s="94" t="s">
        <v>119</v>
      </c>
      <c r="C18" s="25"/>
      <c r="D18" s="81"/>
      <c r="E18" s="77"/>
      <c r="F18" s="77"/>
    </row>
    <row r="19" spans="1:6" x14ac:dyDescent="0.2">
      <c r="A19" s="85"/>
      <c r="B19" s="102" t="s">
        <v>274</v>
      </c>
      <c r="C19" s="25">
        <v>1</v>
      </c>
      <c r="D19" s="81" t="s">
        <v>1</v>
      </c>
      <c r="E19" s="56"/>
      <c r="F19" s="76">
        <f>C19*E19</f>
        <v>0</v>
      </c>
    </row>
    <row r="20" spans="1:6" x14ac:dyDescent="0.2">
      <c r="A20" s="91"/>
      <c r="B20" s="101"/>
      <c r="C20" s="26"/>
      <c r="D20" s="73"/>
      <c r="E20" s="72"/>
      <c r="F20" s="72"/>
    </row>
    <row r="21" spans="1:6" x14ac:dyDescent="0.2">
      <c r="A21" s="89"/>
      <c r="B21" s="22"/>
      <c r="C21" s="98"/>
      <c r="D21" s="87"/>
      <c r="E21" s="99"/>
      <c r="F21" s="99"/>
    </row>
    <row r="22" spans="1:6" x14ac:dyDescent="0.2">
      <c r="A22" s="85">
        <f>COUNT($A$7:A19)+1</f>
        <v>4</v>
      </c>
      <c r="B22" s="84" t="s">
        <v>76</v>
      </c>
      <c r="C22" s="25"/>
      <c r="D22" s="81"/>
      <c r="E22" s="77"/>
      <c r="F22" s="77"/>
    </row>
    <row r="23" spans="1:6" x14ac:dyDescent="0.2">
      <c r="A23" s="83"/>
      <c r="B23" s="94" t="s">
        <v>75</v>
      </c>
      <c r="C23" s="25"/>
      <c r="D23" s="81"/>
      <c r="E23" s="77"/>
      <c r="F23" s="77"/>
    </row>
    <row r="24" spans="1:6" x14ac:dyDescent="0.2">
      <c r="A24" s="83"/>
      <c r="B24" s="102" t="s">
        <v>124</v>
      </c>
      <c r="C24" s="25">
        <v>1</v>
      </c>
      <c r="D24" s="81" t="s">
        <v>1</v>
      </c>
      <c r="E24" s="56"/>
      <c r="F24" s="76">
        <f>C24*E24</f>
        <v>0</v>
      </c>
    </row>
    <row r="25" spans="1:6" x14ac:dyDescent="0.2">
      <c r="A25" s="91"/>
      <c r="B25" s="101"/>
      <c r="C25" s="26"/>
      <c r="D25" s="73"/>
      <c r="E25" s="72"/>
      <c r="F25" s="72"/>
    </row>
    <row r="26" spans="1:6" x14ac:dyDescent="0.2">
      <c r="A26" s="89"/>
      <c r="B26" s="22"/>
      <c r="C26" s="98"/>
      <c r="D26" s="87"/>
      <c r="E26" s="99"/>
      <c r="F26" s="99"/>
    </row>
    <row r="27" spans="1:6" x14ac:dyDescent="0.2">
      <c r="A27" s="85">
        <f>COUNT($A$7:A26)+1</f>
        <v>5</v>
      </c>
      <c r="B27" s="84" t="s">
        <v>74</v>
      </c>
      <c r="C27" s="25"/>
      <c r="D27" s="81"/>
      <c r="E27" s="77"/>
      <c r="F27" s="77"/>
    </row>
    <row r="28" spans="1:6" ht="25.5" x14ac:dyDescent="0.2">
      <c r="A28" s="83"/>
      <c r="B28" s="94" t="s">
        <v>73</v>
      </c>
      <c r="C28" s="25"/>
      <c r="D28" s="81"/>
      <c r="E28" s="77"/>
      <c r="F28" s="77"/>
    </row>
    <row r="29" spans="1:6" x14ac:dyDescent="0.2">
      <c r="A29" s="83"/>
      <c r="B29" s="102" t="s">
        <v>124</v>
      </c>
      <c r="C29" s="25">
        <v>8</v>
      </c>
      <c r="D29" s="81" t="s">
        <v>1</v>
      </c>
      <c r="E29" s="56"/>
      <c r="F29" s="76">
        <f>C29*E29</f>
        <v>0</v>
      </c>
    </row>
    <row r="30" spans="1:6" x14ac:dyDescent="0.2">
      <c r="A30" s="83"/>
      <c r="B30" s="102" t="s">
        <v>72</v>
      </c>
      <c r="C30" s="25">
        <v>2</v>
      </c>
      <c r="D30" s="81" t="s">
        <v>1</v>
      </c>
      <c r="E30" s="56"/>
      <c r="F30" s="76">
        <f>C30*E30</f>
        <v>0</v>
      </c>
    </row>
    <row r="31" spans="1:6" x14ac:dyDescent="0.2">
      <c r="A31" s="91"/>
      <c r="B31" s="101"/>
      <c r="C31" s="26"/>
      <c r="D31" s="73"/>
      <c r="E31" s="72"/>
      <c r="F31" s="72"/>
    </row>
    <row r="32" spans="1:6" x14ac:dyDescent="0.2">
      <c r="A32" s="89"/>
      <c r="B32" s="100"/>
      <c r="C32" s="98"/>
      <c r="D32" s="87"/>
      <c r="E32" s="86"/>
      <c r="F32" s="86"/>
    </row>
    <row r="33" spans="1:6" x14ac:dyDescent="0.2">
      <c r="A33" s="85">
        <f>COUNT($A$7:A32)+1</f>
        <v>6</v>
      </c>
      <c r="B33" s="84" t="s">
        <v>116</v>
      </c>
      <c r="C33" s="25"/>
      <c r="D33" s="81"/>
      <c r="E33" s="77"/>
      <c r="F33" s="77"/>
    </row>
    <row r="34" spans="1:6" ht="38.25" x14ac:dyDescent="0.2">
      <c r="A34" s="83"/>
      <c r="B34" s="94" t="s">
        <v>115</v>
      </c>
      <c r="C34" s="25"/>
      <c r="D34" s="81"/>
      <c r="E34" s="77"/>
      <c r="F34" s="77"/>
    </row>
    <row r="35" spans="1:6" x14ac:dyDescent="0.2">
      <c r="A35" s="83"/>
      <c r="B35" s="102" t="s">
        <v>123</v>
      </c>
      <c r="C35" s="25">
        <v>1</v>
      </c>
      <c r="D35" s="81" t="s">
        <v>1</v>
      </c>
      <c r="E35" s="56"/>
      <c r="F35" s="76">
        <f>C35*E35</f>
        <v>0</v>
      </c>
    </row>
    <row r="36" spans="1:6" x14ac:dyDescent="0.2">
      <c r="A36" s="91"/>
      <c r="B36" s="101"/>
      <c r="C36" s="26"/>
      <c r="D36" s="73"/>
      <c r="E36" s="72"/>
      <c r="F36" s="72"/>
    </row>
    <row r="37" spans="1:6" x14ac:dyDescent="0.2">
      <c r="A37" s="89"/>
      <c r="B37" s="100"/>
      <c r="C37" s="98"/>
      <c r="D37" s="87"/>
      <c r="E37" s="86"/>
      <c r="F37" s="86"/>
    </row>
    <row r="38" spans="1:6" x14ac:dyDescent="0.2">
      <c r="A38" s="85">
        <f>COUNT($A$7:A37)+1</f>
        <v>7</v>
      </c>
      <c r="B38" s="84" t="s">
        <v>68</v>
      </c>
      <c r="C38" s="25"/>
      <c r="D38" s="81"/>
      <c r="E38" s="77"/>
      <c r="F38" s="77"/>
    </row>
    <row r="39" spans="1:6" ht="25.5" x14ac:dyDescent="0.2">
      <c r="A39" s="83"/>
      <c r="B39" s="94" t="s">
        <v>67</v>
      </c>
      <c r="C39" s="25"/>
      <c r="D39" s="81"/>
      <c r="E39" s="77"/>
      <c r="F39" s="77"/>
    </row>
    <row r="40" spans="1:6" x14ac:dyDescent="0.2">
      <c r="A40" s="83"/>
      <c r="B40" s="49" t="s">
        <v>66</v>
      </c>
      <c r="C40" s="25">
        <v>1</v>
      </c>
      <c r="D40" s="81" t="s">
        <v>1</v>
      </c>
      <c r="E40" s="56"/>
      <c r="F40" s="76">
        <f>C40*E40</f>
        <v>0</v>
      </c>
    </row>
    <row r="41" spans="1:6" x14ac:dyDescent="0.2">
      <c r="A41" s="91"/>
      <c r="B41" s="48"/>
      <c r="C41" s="26"/>
      <c r="D41" s="73"/>
      <c r="E41" s="72"/>
      <c r="F41" s="72"/>
    </row>
    <row r="42" spans="1:6" x14ac:dyDescent="0.2">
      <c r="A42" s="89"/>
      <c r="B42" s="22"/>
      <c r="C42" s="98"/>
      <c r="D42" s="87"/>
      <c r="E42" s="99"/>
      <c r="F42" s="99"/>
    </row>
    <row r="43" spans="1:6" x14ac:dyDescent="0.2">
      <c r="A43" s="85">
        <f>COUNT($A$7:A40)+1</f>
        <v>8</v>
      </c>
      <c r="B43" s="84" t="s">
        <v>65</v>
      </c>
      <c r="C43" s="25"/>
      <c r="D43" s="81"/>
      <c r="E43" s="77"/>
      <c r="F43" s="77"/>
    </row>
    <row r="44" spans="1:6" ht="102" x14ac:dyDescent="0.2">
      <c r="A44" s="83"/>
      <c r="B44" s="94" t="s">
        <v>64</v>
      </c>
      <c r="C44" s="25"/>
      <c r="D44" s="81"/>
      <c r="E44" s="77"/>
      <c r="F44" s="77"/>
    </row>
    <row r="45" spans="1:6" x14ac:dyDescent="0.2">
      <c r="A45" s="83"/>
      <c r="B45" s="49"/>
      <c r="C45" s="25">
        <v>1</v>
      </c>
      <c r="D45" s="81" t="s">
        <v>1</v>
      </c>
      <c r="E45" s="92"/>
      <c r="F45" s="76">
        <f>C45*E45</f>
        <v>0</v>
      </c>
    </row>
    <row r="46" spans="1:6" x14ac:dyDescent="0.2">
      <c r="A46" s="91"/>
      <c r="B46" s="48"/>
      <c r="C46" s="26"/>
      <c r="D46" s="73"/>
      <c r="E46" s="72"/>
      <c r="F46" s="72"/>
    </row>
    <row r="47" spans="1:6" s="1" customFormat="1" x14ac:dyDescent="0.2">
      <c r="A47" s="97"/>
      <c r="B47" s="96"/>
      <c r="C47" s="25"/>
      <c r="D47" s="95"/>
      <c r="E47" s="23"/>
      <c r="F47" s="23"/>
    </row>
    <row r="48" spans="1:6" s="1" customFormat="1" x14ac:dyDescent="0.2">
      <c r="A48" s="53">
        <f>COUNT($A$7:A46)+1</f>
        <v>9</v>
      </c>
      <c r="B48" s="54" t="s">
        <v>61</v>
      </c>
      <c r="C48" s="25"/>
      <c r="D48" s="17"/>
      <c r="E48" s="23"/>
      <c r="F48" s="55"/>
    </row>
    <row r="49" spans="1:6" s="1" customFormat="1" ht="38.25" x14ac:dyDescent="0.2">
      <c r="A49" s="97"/>
      <c r="B49" s="24" t="s">
        <v>60</v>
      </c>
      <c r="C49" s="25"/>
      <c r="D49" s="17"/>
      <c r="E49" s="23"/>
      <c r="F49" s="55"/>
    </row>
    <row r="50" spans="1:6" s="1" customFormat="1" x14ac:dyDescent="0.2">
      <c r="A50" s="97"/>
      <c r="B50" s="24" t="s">
        <v>137</v>
      </c>
      <c r="C50" s="25">
        <v>1</v>
      </c>
      <c r="D50" s="17" t="s">
        <v>1</v>
      </c>
      <c r="E50" s="56"/>
      <c r="F50" s="23">
        <f>C50*E50</f>
        <v>0</v>
      </c>
    </row>
    <row r="51" spans="1:6" s="1" customFormat="1" x14ac:dyDescent="0.2">
      <c r="A51" s="97"/>
      <c r="B51" s="96"/>
      <c r="C51" s="25"/>
      <c r="D51" s="95"/>
      <c r="E51" s="25"/>
      <c r="F51" s="23"/>
    </row>
    <row r="52" spans="1:6" s="1" customFormat="1" x14ac:dyDescent="0.2">
      <c r="A52" s="209"/>
      <c r="B52" s="208"/>
      <c r="C52" s="207"/>
      <c r="D52" s="206"/>
      <c r="E52" s="207"/>
      <c r="F52" s="205"/>
    </row>
    <row r="53" spans="1:6" x14ac:dyDescent="0.2">
      <c r="A53" s="85">
        <f>COUNT($A$7:A52)+1</f>
        <v>10</v>
      </c>
      <c r="B53" s="204" t="s">
        <v>142</v>
      </c>
      <c r="C53" s="203"/>
      <c r="D53" s="202"/>
      <c r="E53" s="77"/>
      <c r="F53" s="201"/>
    </row>
    <row r="54" spans="1:6" ht="25.5" x14ac:dyDescent="0.2">
      <c r="A54" s="83"/>
      <c r="B54" s="94" t="s">
        <v>141</v>
      </c>
      <c r="C54" s="79"/>
      <c r="D54" s="81"/>
      <c r="E54" s="62"/>
      <c r="F54" s="76"/>
    </row>
    <row r="55" spans="1:6" x14ac:dyDescent="0.2">
      <c r="A55" s="83"/>
      <c r="B55" s="49"/>
      <c r="C55" s="25">
        <v>0</v>
      </c>
      <c r="D55" s="81" t="s">
        <v>1</v>
      </c>
      <c r="E55" s="92"/>
      <c r="F55" s="76">
        <f>C55*E55</f>
        <v>0</v>
      </c>
    </row>
    <row r="56" spans="1:6" x14ac:dyDescent="0.2">
      <c r="A56" s="91"/>
      <c r="B56" s="48"/>
      <c r="C56" s="74"/>
      <c r="D56" s="73"/>
      <c r="E56" s="62"/>
      <c r="F56" s="72"/>
    </row>
    <row r="57" spans="1:6" x14ac:dyDescent="0.2">
      <c r="A57" s="89"/>
      <c r="B57" s="22"/>
      <c r="C57" s="88"/>
      <c r="D57" s="87"/>
      <c r="E57" s="88"/>
      <c r="F57" s="86"/>
    </row>
    <row r="58" spans="1:6" x14ac:dyDescent="0.2">
      <c r="A58" s="85">
        <f>COUNT($A$7:A55)+1</f>
        <v>11</v>
      </c>
      <c r="B58" s="84" t="s">
        <v>58</v>
      </c>
      <c r="C58" s="79"/>
      <c r="D58" s="81"/>
      <c r="E58" s="77"/>
      <c r="F58" s="76"/>
    </row>
    <row r="59" spans="1:6" ht="25.5" x14ac:dyDescent="0.2">
      <c r="A59" s="83"/>
      <c r="B59" s="94" t="s">
        <v>57</v>
      </c>
      <c r="C59" s="79"/>
      <c r="D59" s="81"/>
      <c r="E59" s="79"/>
      <c r="F59" s="76"/>
    </row>
    <row r="60" spans="1:6" ht="14.25" x14ac:dyDescent="0.2">
      <c r="A60" s="83"/>
      <c r="B60" s="49"/>
      <c r="C60" s="79">
        <v>55</v>
      </c>
      <c r="D60" s="93" t="s">
        <v>8</v>
      </c>
      <c r="E60" s="92"/>
      <c r="F60" s="76">
        <f>C60*E60</f>
        <v>0</v>
      </c>
    </row>
    <row r="61" spans="1:6" x14ac:dyDescent="0.2">
      <c r="A61" s="91"/>
      <c r="B61" s="48"/>
      <c r="C61" s="74"/>
      <c r="D61" s="73"/>
      <c r="E61" s="90"/>
      <c r="F61" s="72"/>
    </row>
    <row r="62" spans="1:6" x14ac:dyDescent="0.2">
      <c r="A62" s="89"/>
      <c r="B62" s="22"/>
      <c r="C62" s="88"/>
      <c r="D62" s="87"/>
      <c r="E62" s="99"/>
      <c r="F62" s="86"/>
    </row>
    <row r="63" spans="1:6" x14ac:dyDescent="0.2">
      <c r="A63" s="85">
        <f>COUNT($A$7:A61)+1</f>
        <v>12</v>
      </c>
      <c r="B63" s="84" t="s">
        <v>174</v>
      </c>
      <c r="C63" s="79"/>
      <c r="D63" s="81"/>
      <c r="E63" s="77"/>
      <c r="F63" s="76"/>
    </row>
    <row r="64" spans="1:6" x14ac:dyDescent="0.2">
      <c r="A64" s="83"/>
      <c r="B64" s="94" t="s">
        <v>173</v>
      </c>
      <c r="C64" s="79"/>
      <c r="D64" s="81"/>
      <c r="E64" s="77"/>
      <c r="F64" s="76"/>
    </row>
    <row r="65" spans="1:6" x14ac:dyDescent="0.2">
      <c r="A65" s="83"/>
      <c r="B65" s="49"/>
      <c r="C65" s="79"/>
      <c r="D65" s="78">
        <v>0</v>
      </c>
      <c r="E65" s="77"/>
      <c r="F65" s="76">
        <f>D65*(SUM(F9:F60))</f>
        <v>0</v>
      </c>
    </row>
    <row r="66" spans="1:6" x14ac:dyDescent="0.2">
      <c r="A66" s="91"/>
      <c r="B66" s="48"/>
      <c r="C66" s="74"/>
      <c r="D66" s="233"/>
      <c r="E66" s="90"/>
      <c r="F66" s="72"/>
    </row>
    <row r="67" spans="1:6" x14ac:dyDescent="0.2">
      <c r="A67" s="89"/>
      <c r="B67" s="22"/>
      <c r="C67" s="88"/>
      <c r="D67" s="87"/>
      <c r="E67" s="86"/>
      <c r="F67" s="86"/>
    </row>
    <row r="68" spans="1:6" x14ac:dyDescent="0.2">
      <c r="A68" s="85">
        <f>COUNT($A$7:A66)+1</f>
        <v>13</v>
      </c>
      <c r="B68" s="84" t="s">
        <v>56</v>
      </c>
      <c r="C68" s="79"/>
      <c r="D68" s="81"/>
      <c r="E68" s="76"/>
      <c r="F68" s="76"/>
    </row>
    <row r="69" spans="1:6" ht="38.25" x14ac:dyDescent="0.2">
      <c r="A69" s="83"/>
      <c r="B69" s="82" t="s">
        <v>55</v>
      </c>
      <c r="C69" s="79"/>
      <c r="D69" s="81"/>
      <c r="E69" s="77"/>
      <c r="F69" s="76"/>
    </row>
    <row r="70" spans="1:6" x14ac:dyDescent="0.2">
      <c r="A70" s="80"/>
      <c r="B70" s="49"/>
      <c r="C70" s="79"/>
      <c r="D70" s="78">
        <v>0.1</v>
      </c>
      <c r="E70" s="77"/>
      <c r="F70" s="76">
        <f>D70*(SUM(F9:F60))</f>
        <v>0</v>
      </c>
    </row>
    <row r="71" spans="1:6" x14ac:dyDescent="0.2">
      <c r="A71" s="75"/>
      <c r="B71" s="48"/>
      <c r="C71" s="74"/>
      <c r="D71" s="73"/>
      <c r="E71" s="72"/>
      <c r="F71" s="72"/>
    </row>
    <row r="72" spans="1:6" x14ac:dyDescent="0.2">
      <c r="A72" s="71"/>
      <c r="B72" s="70" t="s">
        <v>54</v>
      </c>
      <c r="C72" s="69"/>
      <c r="D72" s="68"/>
      <c r="E72" s="67" t="s">
        <v>12</v>
      </c>
      <c r="F72" s="66">
        <f>SUM(F9:F71)</f>
        <v>0</v>
      </c>
    </row>
  </sheetData>
  <sheetProtection password="CF65" sheet="1" objects="1" scenarios="1"/>
  <pageMargins left="0.78740157480314965" right="0.27559055118110237" top="0.86614173228346458" bottom="0.74803149606299213" header="0.31496062992125984" footer="0.31496062992125984"/>
  <pageSetup paperSize="9" orientation="portrait" r:id="rId1"/>
  <headerFooter alignWithMargins="0">
    <oddHeader>&amp;L&amp;"Arial,Navadno"&amp;8ENERGETIKA LJUBLJANA d.o.o.
SEKTOR ZA INVESTICIJE IN RAZVOJ - SLUŽBA ZA PROJEKTIRANJE
št. projekta: N 10201/22076
 &amp;RJPE-SIR-28/23</oddHeader>
    <oddFooter>&amp;C&amp;"Arial,Navadno"&amp;P / &amp;N</oddFooter>
  </headerFooter>
  <rowBreaks count="1" manualBreakCount="1">
    <brk id="41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F62"/>
  <sheetViews>
    <sheetView showGridLines="0" topLeftCell="A40" zoomScaleNormal="100" zoomScaleSheetLayoutView="100" workbookViewId="0">
      <selection activeCell="M61" sqref="M61"/>
    </sheetView>
  </sheetViews>
  <sheetFormatPr defaultColWidth="9.140625" defaultRowHeight="12.75" x14ac:dyDescent="0.2"/>
  <cols>
    <col min="1" max="1" width="5.7109375" style="65" customWidth="1"/>
    <col min="2" max="2" width="50.7109375" style="21" customWidth="1"/>
    <col min="3" max="3" width="7.7109375" style="64" customWidth="1"/>
    <col min="4" max="4" width="4.7109375" style="62" customWidth="1"/>
    <col min="5" max="5" width="11.7109375" style="63" customWidth="1"/>
    <col min="6" max="6" width="12.7109375" style="63" customWidth="1"/>
    <col min="7" max="16384" width="9.140625" style="62"/>
  </cols>
  <sheetData>
    <row r="1" spans="1:6" x14ac:dyDescent="0.2">
      <c r="A1" s="110" t="s">
        <v>86</v>
      </c>
      <c r="B1" s="111" t="s">
        <v>4</v>
      </c>
      <c r="C1" s="109"/>
      <c r="D1" s="108"/>
      <c r="E1" s="107"/>
      <c r="F1" s="107"/>
    </row>
    <row r="2" spans="1:6" x14ac:dyDescent="0.2">
      <c r="A2" s="110" t="s">
        <v>85</v>
      </c>
      <c r="B2" s="111" t="s">
        <v>18</v>
      </c>
      <c r="C2" s="109"/>
      <c r="D2" s="108"/>
      <c r="E2" s="107"/>
      <c r="F2" s="107"/>
    </row>
    <row r="3" spans="1:6" x14ac:dyDescent="0.2">
      <c r="A3" s="110" t="s">
        <v>32</v>
      </c>
      <c r="B3" s="27" t="s">
        <v>302</v>
      </c>
      <c r="C3" s="109"/>
      <c r="D3" s="108"/>
      <c r="E3" s="107"/>
      <c r="F3" s="107"/>
    </row>
    <row r="4" spans="1:6" x14ac:dyDescent="0.2">
      <c r="A4" s="110"/>
      <c r="B4" s="111"/>
      <c r="C4" s="109"/>
      <c r="D4" s="108"/>
      <c r="E4" s="107"/>
      <c r="F4" s="107"/>
    </row>
    <row r="5" spans="1:6" s="21" customFormat="1" ht="76.5" x14ac:dyDescent="0.2">
      <c r="A5" s="28" t="s">
        <v>0</v>
      </c>
      <c r="B5" s="106" t="s">
        <v>7</v>
      </c>
      <c r="C5" s="29" t="s">
        <v>5</v>
      </c>
      <c r="D5" s="29" t="s">
        <v>6</v>
      </c>
      <c r="E5" s="30" t="s">
        <v>9</v>
      </c>
      <c r="F5" s="30" t="s">
        <v>10</v>
      </c>
    </row>
    <row r="6" spans="1:6" ht="15.75" x14ac:dyDescent="0.25">
      <c r="A6" s="188">
        <v>1</v>
      </c>
      <c r="B6" s="187"/>
      <c r="C6" s="186"/>
      <c r="D6" s="185"/>
      <c r="E6" s="184"/>
      <c r="F6" s="184"/>
    </row>
    <row r="7" spans="1:6" ht="15.75" x14ac:dyDescent="0.25">
      <c r="A7" s="83">
        <f>COUNT(A6+1)</f>
        <v>1</v>
      </c>
      <c r="B7" s="84" t="s">
        <v>105</v>
      </c>
      <c r="C7" s="200"/>
      <c r="D7" s="40"/>
      <c r="E7" s="199"/>
      <c r="F7" s="199"/>
    </row>
    <row r="8" spans="1:6" ht="25.5" x14ac:dyDescent="0.2">
      <c r="A8" s="83"/>
      <c r="B8" s="105" t="s">
        <v>104</v>
      </c>
      <c r="C8" s="79"/>
      <c r="D8" s="81"/>
      <c r="E8" s="77"/>
      <c r="F8" s="77"/>
    </row>
    <row r="9" spans="1:6" ht="14.25" x14ac:dyDescent="0.2">
      <c r="A9" s="83"/>
      <c r="B9" s="102" t="s">
        <v>129</v>
      </c>
      <c r="C9" s="25">
        <v>4</v>
      </c>
      <c r="D9" s="93" t="s">
        <v>8</v>
      </c>
      <c r="E9" s="92"/>
      <c r="F9" s="76">
        <f>C9*E9</f>
        <v>0</v>
      </c>
    </row>
    <row r="10" spans="1:6" x14ac:dyDescent="0.2">
      <c r="A10" s="91"/>
      <c r="B10" s="101"/>
      <c r="C10" s="26"/>
      <c r="D10" s="104"/>
      <c r="E10" s="72"/>
      <c r="F10" s="72"/>
    </row>
    <row r="11" spans="1:6" x14ac:dyDescent="0.2">
      <c r="A11" s="89"/>
      <c r="B11" s="22"/>
      <c r="C11" s="98"/>
      <c r="D11" s="87"/>
      <c r="E11" s="99"/>
      <c r="F11" s="99"/>
    </row>
    <row r="12" spans="1:6" x14ac:dyDescent="0.2">
      <c r="A12" s="85">
        <f>COUNT($A$7:A11)+1</f>
        <v>2</v>
      </c>
      <c r="B12" s="84" t="s">
        <v>120</v>
      </c>
      <c r="C12" s="25"/>
      <c r="D12" s="81"/>
      <c r="E12" s="77"/>
      <c r="F12" s="77"/>
    </row>
    <row r="13" spans="1:6" x14ac:dyDescent="0.2">
      <c r="A13" s="83"/>
      <c r="B13" s="94" t="s">
        <v>119</v>
      </c>
      <c r="C13" s="25"/>
      <c r="D13" s="81"/>
      <c r="E13" s="77"/>
      <c r="F13" s="77"/>
    </row>
    <row r="14" spans="1:6" x14ac:dyDescent="0.2">
      <c r="A14" s="85"/>
      <c r="B14" s="102" t="s">
        <v>274</v>
      </c>
      <c r="C14" s="25">
        <v>1</v>
      </c>
      <c r="D14" s="81" t="s">
        <v>1</v>
      </c>
      <c r="E14" s="56"/>
      <c r="F14" s="76">
        <f>C14*E14</f>
        <v>0</v>
      </c>
    </row>
    <row r="15" spans="1:6" x14ac:dyDescent="0.2">
      <c r="A15" s="91"/>
      <c r="B15" s="101"/>
      <c r="C15" s="26"/>
      <c r="D15" s="73"/>
      <c r="E15" s="72"/>
      <c r="F15" s="72"/>
    </row>
    <row r="16" spans="1:6" x14ac:dyDescent="0.2">
      <c r="A16" s="89"/>
      <c r="B16" s="22"/>
      <c r="C16" s="98"/>
      <c r="D16" s="87"/>
      <c r="E16" s="99"/>
      <c r="F16" s="99"/>
    </row>
    <row r="17" spans="1:6" x14ac:dyDescent="0.2">
      <c r="A17" s="85">
        <f>COUNT($A$7:A14)+1</f>
        <v>3</v>
      </c>
      <c r="B17" s="84" t="s">
        <v>76</v>
      </c>
      <c r="C17" s="25"/>
      <c r="D17" s="81"/>
      <c r="E17" s="77"/>
      <c r="F17" s="77"/>
    </row>
    <row r="18" spans="1:6" x14ac:dyDescent="0.2">
      <c r="A18" s="83"/>
      <c r="B18" s="94" t="s">
        <v>75</v>
      </c>
      <c r="C18" s="25"/>
      <c r="D18" s="81"/>
      <c r="E18" s="77"/>
      <c r="F18" s="77"/>
    </row>
    <row r="19" spans="1:6" x14ac:dyDescent="0.2">
      <c r="A19" s="83"/>
      <c r="B19" s="102" t="s">
        <v>124</v>
      </c>
      <c r="C19" s="25">
        <v>1</v>
      </c>
      <c r="D19" s="81" t="s">
        <v>1</v>
      </c>
      <c r="E19" s="56"/>
      <c r="F19" s="76">
        <f>C19*E19</f>
        <v>0</v>
      </c>
    </row>
    <row r="20" spans="1:6" x14ac:dyDescent="0.2">
      <c r="A20" s="91"/>
      <c r="B20" s="101"/>
      <c r="C20" s="26"/>
      <c r="D20" s="73"/>
      <c r="E20" s="72"/>
      <c r="F20" s="72"/>
    </row>
    <row r="21" spans="1:6" x14ac:dyDescent="0.2">
      <c r="A21" s="89"/>
      <c r="B21" s="22"/>
      <c r="C21" s="98"/>
      <c r="D21" s="87"/>
      <c r="E21" s="99"/>
      <c r="F21" s="99"/>
    </row>
    <row r="22" spans="1:6" x14ac:dyDescent="0.2">
      <c r="A22" s="85">
        <f>COUNT($A$7:A21)+1</f>
        <v>4</v>
      </c>
      <c r="B22" s="84" t="s">
        <v>74</v>
      </c>
      <c r="C22" s="25"/>
      <c r="D22" s="81"/>
      <c r="E22" s="77"/>
      <c r="F22" s="77"/>
    </row>
    <row r="23" spans="1:6" ht="25.5" x14ac:dyDescent="0.2">
      <c r="A23" s="83"/>
      <c r="B23" s="94" t="s">
        <v>73</v>
      </c>
      <c r="C23" s="25"/>
      <c r="D23" s="81"/>
      <c r="E23" s="77"/>
      <c r="F23" s="77"/>
    </row>
    <row r="24" spans="1:6" x14ac:dyDescent="0.2">
      <c r="A24" s="83"/>
      <c r="B24" s="102" t="s">
        <v>124</v>
      </c>
      <c r="C24" s="25">
        <v>2</v>
      </c>
      <c r="D24" s="81" t="s">
        <v>1</v>
      </c>
      <c r="E24" s="56"/>
      <c r="F24" s="76">
        <f>C24*E24</f>
        <v>0</v>
      </c>
    </row>
    <row r="25" spans="1:6" x14ac:dyDescent="0.2">
      <c r="A25" s="83"/>
      <c r="B25" s="102" t="s">
        <v>72</v>
      </c>
      <c r="C25" s="25">
        <v>2</v>
      </c>
      <c r="D25" s="81" t="s">
        <v>1</v>
      </c>
      <c r="E25" s="56"/>
      <c r="F25" s="76">
        <f>C25*E25</f>
        <v>0</v>
      </c>
    </row>
    <row r="26" spans="1:6" x14ac:dyDescent="0.2">
      <c r="A26" s="91"/>
      <c r="B26" s="101"/>
      <c r="C26" s="26"/>
      <c r="D26" s="73"/>
      <c r="E26" s="72"/>
      <c r="F26" s="72"/>
    </row>
    <row r="27" spans="1:6" x14ac:dyDescent="0.2">
      <c r="A27" s="89"/>
      <c r="B27" s="100"/>
      <c r="C27" s="98"/>
      <c r="D27" s="87"/>
      <c r="E27" s="86"/>
      <c r="F27" s="86"/>
    </row>
    <row r="28" spans="1:6" x14ac:dyDescent="0.2">
      <c r="A28" s="85">
        <f>COUNT($A$7:A27)+1</f>
        <v>5</v>
      </c>
      <c r="B28" s="84" t="s">
        <v>116</v>
      </c>
      <c r="C28" s="25"/>
      <c r="D28" s="81"/>
      <c r="E28" s="77"/>
      <c r="F28" s="77"/>
    </row>
    <row r="29" spans="1:6" ht="38.25" x14ac:dyDescent="0.2">
      <c r="A29" s="83"/>
      <c r="B29" s="94" t="s">
        <v>115</v>
      </c>
      <c r="C29" s="25"/>
      <c r="D29" s="81"/>
      <c r="E29" s="77"/>
      <c r="F29" s="77"/>
    </row>
    <row r="30" spans="1:6" x14ac:dyDescent="0.2">
      <c r="A30" s="83"/>
      <c r="B30" s="102" t="s">
        <v>123</v>
      </c>
      <c r="C30" s="25">
        <v>1</v>
      </c>
      <c r="D30" s="81" t="s">
        <v>1</v>
      </c>
      <c r="E30" s="56"/>
      <c r="F30" s="76">
        <f>C30*E30</f>
        <v>0</v>
      </c>
    </row>
    <row r="31" spans="1:6" x14ac:dyDescent="0.2">
      <c r="A31" s="91"/>
      <c r="B31" s="101"/>
      <c r="C31" s="26"/>
      <c r="D31" s="73"/>
      <c r="E31" s="72"/>
      <c r="F31" s="72"/>
    </row>
    <row r="32" spans="1:6" x14ac:dyDescent="0.2">
      <c r="A32" s="89"/>
      <c r="B32" s="100"/>
      <c r="C32" s="98"/>
      <c r="D32" s="87"/>
      <c r="E32" s="86"/>
      <c r="F32" s="86"/>
    </row>
    <row r="33" spans="1:6" x14ac:dyDescent="0.2">
      <c r="A33" s="85">
        <f>COUNT($A$7:A32)+1</f>
        <v>6</v>
      </c>
      <c r="B33" s="84" t="s">
        <v>68</v>
      </c>
      <c r="C33" s="25"/>
      <c r="D33" s="81"/>
      <c r="E33" s="77"/>
      <c r="F33" s="77"/>
    </row>
    <row r="34" spans="1:6" ht="25.5" x14ac:dyDescent="0.2">
      <c r="A34" s="83"/>
      <c r="B34" s="94" t="s">
        <v>67</v>
      </c>
      <c r="C34" s="25"/>
      <c r="D34" s="81"/>
      <c r="E34" s="77"/>
      <c r="F34" s="77"/>
    </row>
    <row r="35" spans="1:6" x14ac:dyDescent="0.2">
      <c r="A35" s="83"/>
      <c r="B35" s="49" t="s">
        <v>66</v>
      </c>
      <c r="C35" s="25">
        <v>1</v>
      </c>
      <c r="D35" s="81" t="s">
        <v>1</v>
      </c>
      <c r="E35" s="56"/>
      <c r="F35" s="76">
        <f>C35*E35</f>
        <v>0</v>
      </c>
    </row>
    <row r="36" spans="1:6" x14ac:dyDescent="0.2">
      <c r="A36" s="91"/>
      <c r="B36" s="48"/>
      <c r="C36" s="26"/>
      <c r="D36" s="73"/>
      <c r="E36" s="72"/>
      <c r="F36" s="72"/>
    </row>
    <row r="37" spans="1:6" s="1" customFormat="1" x14ac:dyDescent="0.2">
      <c r="A37" s="97"/>
      <c r="B37" s="96"/>
      <c r="C37" s="25"/>
      <c r="D37" s="95"/>
      <c r="E37" s="23"/>
      <c r="F37" s="23"/>
    </row>
    <row r="38" spans="1:6" s="1" customFormat="1" x14ac:dyDescent="0.2">
      <c r="A38" s="53">
        <f>COUNT($A$7:A36)+1</f>
        <v>7</v>
      </c>
      <c r="B38" s="54" t="s">
        <v>61</v>
      </c>
      <c r="C38" s="25"/>
      <c r="D38" s="17"/>
      <c r="E38" s="23"/>
      <c r="F38" s="55"/>
    </row>
    <row r="39" spans="1:6" s="1" customFormat="1" ht="38.25" x14ac:dyDescent="0.2">
      <c r="A39" s="97"/>
      <c r="B39" s="24" t="s">
        <v>60</v>
      </c>
      <c r="C39" s="25"/>
      <c r="D39" s="17"/>
      <c r="E39" s="23"/>
      <c r="F39" s="55"/>
    </row>
    <row r="40" spans="1:6" s="1" customFormat="1" x14ac:dyDescent="0.2">
      <c r="A40" s="97"/>
      <c r="B40" s="24" t="s">
        <v>137</v>
      </c>
      <c r="C40" s="25">
        <v>1</v>
      </c>
      <c r="D40" s="17" t="s">
        <v>1</v>
      </c>
      <c r="E40" s="56"/>
      <c r="F40" s="23">
        <f>C40*E40</f>
        <v>0</v>
      </c>
    </row>
    <row r="41" spans="1:6" s="1" customFormat="1" x14ac:dyDescent="0.2">
      <c r="A41" s="97"/>
      <c r="B41" s="96"/>
      <c r="C41" s="25"/>
      <c r="D41" s="95"/>
      <c r="E41" s="25"/>
      <c r="F41" s="23"/>
    </row>
    <row r="42" spans="1:6" s="1" customFormat="1" x14ac:dyDescent="0.2">
      <c r="A42" s="209"/>
      <c r="B42" s="208"/>
      <c r="C42" s="207"/>
      <c r="D42" s="206"/>
      <c r="E42" s="207"/>
      <c r="F42" s="205"/>
    </row>
    <row r="43" spans="1:6" x14ac:dyDescent="0.2">
      <c r="A43" s="85">
        <f>COUNT($A$7:A42)+1</f>
        <v>8</v>
      </c>
      <c r="B43" s="204" t="s">
        <v>142</v>
      </c>
      <c r="C43" s="203"/>
      <c r="D43" s="202"/>
      <c r="E43" s="77"/>
      <c r="F43" s="201"/>
    </row>
    <row r="44" spans="1:6" ht="25.5" x14ac:dyDescent="0.2">
      <c r="A44" s="83"/>
      <c r="B44" s="94" t="s">
        <v>141</v>
      </c>
      <c r="C44" s="79"/>
      <c r="D44" s="81"/>
      <c r="E44" s="62"/>
      <c r="F44" s="76"/>
    </row>
    <row r="45" spans="1:6" x14ac:dyDescent="0.2">
      <c r="A45" s="83"/>
      <c r="B45" s="49"/>
      <c r="C45" s="25">
        <v>0</v>
      </c>
      <c r="D45" s="81" t="s">
        <v>1</v>
      </c>
      <c r="E45" s="92"/>
      <c r="F45" s="76">
        <f>C45*E45</f>
        <v>0</v>
      </c>
    </row>
    <row r="46" spans="1:6" x14ac:dyDescent="0.2">
      <c r="A46" s="91"/>
      <c r="B46" s="48"/>
      <c r="C46" s="74"/>
      <c r="D46" s="73"/>
      <c r="E46" s="62"/>
      <c r="F46" s="72"/>
    </row>
    <row r="47" spans="1:6" x14ac:dyDescent="0.2">
      <c r="A47" s="89"/>
      <c r="B47" s="22"/>
      <c r="C47" s="88"/>
      <c r="D47" s="87"/>
      <c r="E47" s="88"/>
      <c r="F47" s="86"/>
    </row>
    <row r="48" spans="1:6" x14ac:dyDescent="0.2">
      <c r="A48" s="85">
        <f>COUNT($A$7:A45)+1</f>
        <v>9</v>
      </c>
      <c r="B48" s="84" t="s">
        <v>58</v>
      </c>
      <c r="C48" s="79"/>
      <c r="D48" s="81"/>
      <c r="E48" s="77"/>
      <c r="F48" s="76"/>
    </row>
    <row r="49" spans="1:6" ht="25.5" x14ac:dyDescent="0.2">
      <c r="A49" s="83"/>
      <c r="B49" s="94" t="s">
        <v>57</v>
      </c>
      <c r="C49" s="79"/>
      <c r="D49" s="81"/>
      <c r="E49" s="79"/>
      <c r="F49" s="76"/>
    </row>
    <row r="50" spans="1:6" ht="14.25" x14ac:dyDescent="0.2">
      <c r="A50" s="83"/>
      <c r="B50" s="49"/>
      <c r="C50" s="79">
        <v>4</v>
      </c>
      <c r="D50" s="93" t="s">
        <v>8</v>
      </c>
      <c r="E50" s="92"/>
      <c r="F50" s="76">
        <f>C50*E50</f>
        <v>0</v>
      </c>
    </row>
    <row r="51" spans="1:6" x14ac:dyDescent="0.2">
      <c r="A51" s="91"/>
      <c r="B51" s="48"/>
      <c r="C51" s="74"/>
      <c r="D51" s="73"/>
      <c r="E51" s="90"/>
      <c r="F51" s="72"/>
    </row>
    <row r="52" spans="1:6" x14ac:dyDescent="0.2">
      <c r="A52" s="89"/>
      <c r="B52" s="22"/>
      <c r="C52" s="88"/>
      <c r="D52" s="87"/>
      <c r="E52" s="99"/>
      <c r="F52" s="86"/>
    </row>
    <row r="53" spans="1:6" x14ac:dyDescent="0.2">
      <c r="A53" s="85">
        <f>COUNT($A$7:A51)+1</f>
        <v>10</v>
      </c>
      <c r="B53" s="84" t="s">
        <v>174</v>
      </c>
      <c r="C53" s="79"/>
      <c r="D53" s="81"/>
      <c r="E53" s="77"/>
      <c r="F53" s="76"/>
    </row>
    <row r="54" spans="1:6" x14ac:dyDescent="0.2">
      <c r="A54" s="83"/>
      <c r="B54" s="94" t="s">
        <v>173</v>
      </c>
      <c r="C54" s="79"/>
      <c r="D54" s="81"/>
      <c r="E54" s="77"/>
      <c r="F54" s="76"/>
    </row>
    <row r="55" spans="1:6" x14ac:dyDescent="0.2">
      <c r="A55" s="83"/>
      <c r="B55" s="49"/>
      <c r="C55" s="79"/>
      <c r="D55" s="78">
        <v>0</v>
      </c>
      <c r="E55" s="77"/>
      <c r="F55" s="76">
        <f>D55*(SUM(F9:F50))</f>
        <v>0</v>
      </c>
    </row>
    <row r="56" spans="1:6" x14ac:dyDescent="0.2">
      <c r="A56" s="91"/>
      <c r="B56" s="48"/>
      <c r="C56" s="74"/>
      <c r="D56" s="233"/>
      <c r="E56" s="90"/>
      <c r="F56" s="72"/>
    </row>
    <row r="57" spans="1:6" x14ac:dyDescent="0.2">
      <c r="A57" s="89"/>
      <c r="B57" s="22"/>
      <c r="C57" s="88"/>
      <c r="D57" s="87"/>
      <c r="E57" s="86"/>
      <c r="F57" s="86"/>
    </row>
    <row r="58" spans="1:6" x14ac:dyDescent="0.2">
      <c r="A58" s="85">
        <f>COUNT($A$7:A56)+1</f>
        <v>11</v>
      </c>
      <c r="B58" s="84" t="s">
        <v>56</v>
      </c>
      <c r="C58" s="79"/>
      <c r="D58" s="81"/>
      <c r="E58" s="76"/>
      <c r="F58" s="76"/>
    </row>
    <row r="59" spans="1:6" ht="38.25" x14ac:dyDescent="0.2">
      <c r="A59" s="83"/>
      <c r="B59" s="82" t="s">
        <v>55</v>
      </c>
      <c r="C59" s="79"/>
      <c r="D59" s="81"/>
      <c r="E59" s="77"/>
      <c r="F59" s="76"/>
    </row>
    <row r="60" spans="1:6" x14ac:dyDescent="0.2">
      <c r="A60" s="80"/>
      <c r="B60" s="49"/>
      <c r="C60" s="79"/>
      <c r="D60" s="78">
        <v>0.1</v>
      </c>
      <c r="E60" s="77"/>
      <c r="F60" s="76">
        <f>D60*(SUM(F9:F50))</f>
        <v>0</v>
      </c>
    </row>
    <row r="61" spans="1:6" x14ac:dyDescent="0.2">
      <c r="A61" s="75"/>
      <c r="B61" s="48"/>
      <c r="C61" s="74"/>
      <c r="D61" s="73"/>
      <c r="E61" s="72"/>
      <c r="F61" s="72"/>
    </row>
    <row r="62" spans="1:6" x14ac:dyDescent="0.2">
      <c r="A62" s="71"/>
      <c r="B62" s="70" t="s">
        <v>54</v>
      </c>
      <c r="C62" s="69"/>
      <c r="D62" s="68"/>
      <c r="E62" s="67" t="s">
        <v>12</v>
      </c>
      <c r="F62" s="66">
        <f>SUM(F9:F61)</f>
        <v>0</v>
      </c>
    </row>
  </sheetData>
  <sheetProtection password="CF65" sheet="1" objects="1" scenarios="1"/>
  <pageMargins left="0.78740157480314965" right="0.27559055118110237" top="0.86614173228346458" bottom="0.74803149606299213" header="0.31496062992125984" footer="0.31496062992125984"/>
  <pageSetup paperSize="9" orientation="portrait" r:id="rId1"/>
  <headerFooter alignWithMargins="0">
    <oddHeader>&amp;L&amp;"Arial,Navadno"&amp;8ENERGETIKA LJUBLJANA d.o.o.
SEKTOR ZA INVESTICIJE IN RAZVOJ - SLUŽBA ZA PROJEKTIRANJE
št. projekta: N 10201/22076
 &amp;RJPE-SIR-28/23</oddHeader>
    <oddFooter>&amp;C&amp;"Arial,Navadno"&amp;P / &amp;N</oddFooter>
  </headerFooter>
  <rowBreaks count="1" manualBreakCount="1">
    <brk id="4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30</vt:i4>
      </vt:variant>
      <vt:variant>
        <vt:lpstr>Imenovani obsegi</vt:lpstr>
      </vt:variant>
      <vt:variant>
        <vt:i4>27</vt:i4>
      </vt:variant>
    </vt:vector>
  </HeadingPairs>
  <TitlesOfParts>
    <vt:vector size="57" baseType="lpstr">
      <vt:lpstr>Skupna rek.</vt:lpstr>
      <vt:lpstr>Rekapitulacija_VO_SD_Vilharjeva</vt:lpstr>
      <vt:lpstr>Vrocevod_T-2706_SD</vt:lpstr>
      <vt:lpstr>Vrocevod_T-2706_SD </vt:lpstr>
      <vt:lpstr>Vrocevod_P-2614_SD</vt:lpstr>
      <vt:lpstr>Rekapitulacija_hribSD</vt:lpstr>
      <vt:lpstr>N-10201_SD</vt:lpstr>
      <vt:lpstr>SP 10256_SD</vt:lpstr>
      <vt:lpstr>SP 10255_SD</vt:lpstr>
      <vt:lpstr>PP_SON_PE32_SD_hrib</vt:lpstr>
      <vt:lpstr>Rekapitulacija_SD_Gabrje</vt:lpstr>
      <vt:lpstr>S-3140_SD</vt:lpstr>
      <vt:lpstr>S-3149_SD</vt:lpstr>
      <vt:lpstr>S-3100 SD </vt:lpstr>
      <vt:lpstr>S-3130 SD</vt:lpstr>
      <vt:lpstr>SP-3167_SD</vt:lpstr>
      <vt:lpstr>PP_SON_PE32_SD</vt:lpstr>
      <vt:lpstr>Rekapitulacija_Mestni logSD</vt:lpstr>
      <vt:lpstr>N17220_SD</vt:lpstr>
      <vt:lpstr>S1000_SD</vt:lpstr>
      <vt:lpstr>PP_SON_PE32_Mestni log</vt:lpstr>
      <vt:lpstr>S.3_20.1_Rekapitulacija_SDTacen</vt:lpstr>
      <vt:lpstr>S.3_20.1_N-36314_SD</vt:lpstr>
      <vt:lpstr>S.3_20.1_N-36316_SD</vt:lpstr>
      <vt:lpstr>S.3_20.1_P-36317_SD</vt:lpstr>
      <vt:lpstr>S.3_20.1_N-36318_SD</vt:lpstr>
      <vt:lpstr>S.3_20.1_S-1881_SD</vt:lpstr>
      <vt:lpstr>S.3_20.1_S-1882_SD</vt:lpstr>
      <vt:lpstr>S.3_20.1_S-1890_SD</vt:lpstr>
      <vt:lpstr>S.3_20.1_PP_SD</vt:lpstr>
      <vt:lpstr>PP_SON_PE32_SD!Področje_tiskanja</vt:lpstr>
      <vt:lpstr>PP_SON_PE32_SD_hrib!Področje_tiskanja</vt:lpstr>
      <vt:lpstr>Rekapitulacija_hribSD!Področje_tiskanja</vt:lpstr>
      <vt:lpstr>'Rekapitulacija_Mestni logSD'!Področje_tiskanja</vt:lpstr>
      <vt:lpstr>Rekapitulacija_SD_Gabrje!Področje_tiskanja</vt:lpstr>
      <vt:lpstr>Rekapitulacija_VO_SD_Vilharjeva!Področje_tiskanja</vt:lpstr>
      <vt:lpstr>'S.3_20.1_P-36317_SD'!Področje_tiskanja</vt:lpstr>
      <vt:lpstr>S.3_20.1_PP_SD!Področje_tiskanja</vt:lpstr>
      <vt:lpstr>S.3_20.1_Rekapitulacija_SDTacen!Področje_tiskanja</vt:lpstr>
      <vt:lpstr>'Vrocevod_P-2614_SD'!Področje_tiskanja</vt:lpstr>
      <vt:lpstr>'Vrocevod_T-2706_SD '!Področje_tiskanja</vt:lpstr>
      <vt:lpstr>'N-10201_SD'!Tiskanje_naslovov</vt:lpstr>
      <vt:lpstr>N17220_SD!Tiskanje_naslovov</vt:lpstr>
      <vt:lpstr>PP_SON_PE32_SD!Tiskanje_naslovov</vt:lpstr>
      <vt:lpstr>PP_SON_PE32_SD_hrib!Tiskanje_naslovov</vt:lpstr>
      <vt:lpstr>'S.3_20.1_N-36316_SD'!Tiskanje_naslovov</vt:lpstr>
      <vt:lpstr>'S.3_20.1_P-36317_SD'!Tiskanje_naslovov</vt:lpstr>
      <vt:lpstr>S.3_20.1_PP_SD!Tiskanje_naslovov</vt:lpstr>
      <vt:lpstr>'S.3_20.1_S-1881_SD'!Tiskanje_naslovov</vt:lpstr>
      <vt:lpstr>'S.3_20.1_S-1882_SD'!Tiskanje_naslovov</vt:lpstr>
      <vt:lpstr>'S.3_20.1_S-1890_SD'!Tiskanje_naslovov</vt:lpstr>
      <vt:lpstr>S1000_SD!Tiskanje_naslovov</vt:lpstr>
      <vt:lpstr>'S-3140_SD'!Tiskanje_naslovov</vt:lpstr>
      <vt:lpstr>'S-3149_SD'!Tiskanje_naslovov</vt:lpstr>
      <vt:lpstr>'Vrocevod_P-2614_SD'!Tiskanje_naslovov</vt:lpstr>
      <vt:lpstr>'Vrocevod_T-2706_SD'!Tiskanje_naslovov</vt:lpstr>
      <vt:lpstr>'Vrocevod_T-2706_SD '!Tiskanje_naslovov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popisi plin 100mbar</dc:title>
  <dc:creator>test</dc:creator>
  <dc:description>izdelan: 31/08-2005</dc:description>
  <cp:lastModifiedBy>test</cp:lastModifiedBy>
  <cp:lastPrinted>2023-02-20T11:47:17Z</cp:lastPrinted>
  <dcterms:created xsi:type="dcterms:W3CDTF">1999-05-03T05:58:28Z</dcterms:created>
  <dcterms:modified xsi:type="dcterms:W3CDTF">2023-02-23T07:38:43Z</dcterms:modified>
</cp:coreProperties>
</file>